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14820" windowHeight="7530" tabRatio="752" activeTab="0"/>
  </bookViews>
  <sheets>
    <sheet name="Scores" sheetId="1" r:id="rId1"/>
    <sheet name="Multipliers" sheetId="2" r:id="rId2"/>
    <sheet name="Red Hill (1)" sheetId="3" r:id="rId3"/>
    <sheet name="Koeberg (2)" sheetId="4" r:id="rId4"/>
    <sheet name="Century City (3)" sheetId="5" r:id="rId5"/>
    <sheet name="Glenryck (4)" sheetId="6" r:id="rId6"/>
    <sheet name="Brackenfell (5)" sheetId="7" r:id="rId7"/>
    <sheet name="Eersterivier (6)" sheetId="8" r:id="rId8"/>
    <sheet name="Dave Spence (7)" sheetId="9" r:id="rId9"/>
    <sheet name="Atlantis (8)" sheetId="10" r:id="rId10"/>
    <sheet name="Cape Town (9)" sheetId="11" r:id="rId11"/>
    <sheet name="Gun Run (10)" sheetId="12" r:id="rId12"/>
    <sheet name="Realtors(11)" sheetId="13" r:id="rId13"/>
    <sheet name="Vital (12)" sheetId="14" r:id="rId14"/>
    <sheet name="Club representation" sheetId="15" r:id="rId15"/>
  </sheets>
  <definedNames>
    <definedName name="_xlnm.Print_Area" localSheetId="0">'Scores'!$A$1:$Q$93</definedName>
  </definedNames>
  <calcPr fullCalcOnLoad="1"/>
</workbook>
</file>

<file path=xl/sharedStrings.xml><?xml version="1.0" encoding="utf-8"?>
<sst xmlns="http://schemas.openxmlformats.org/spreadsheetml/2006/main" count="3662" uniqueCount="795">
  <si>
    <t>Club</t>
  </si>
  <si>
    <t>Event 1</t>
  </si>
  <si>
    <t>Licences</t>
  </si>
  <si>
    <t>Entries</t>
  </si>
  <si>
    <t>% Attend</t>
  </si>
  <si>
    <t>ARD</t>
  </si>
  <si>
    <t>Macassar</t>
  </si>
  <si>
    <t>UCT</t>
  </si>
  <si>
    <t>Total</t>
  </si>
  <si>
    <t>Weighted</t>
  </si>
  <si>
    <t>Position</t>
  </si>
  <si>
    <t>Score</t>
  </si>
  <si>
    <t>Weighting</t>
  </si>
  <si>
    <t>Event</t>
  </si>
  <si>
    <t>TOTAL</t>
  </si>
  <si>
    <t>RAW</t>
  </si>
  <si>
    <t>ADJUSTED</t>
  </si>
  <si>
    <t>CLUB CHALLENGE SERIES (MASS PARTICIPATION)</t>
  </si>
  <si>
    <t>BEST</t>
  </si>
  <si>
    <t>UWC</t>
  </si>
  <si>
    <t>Size</t>
  </si>
  <si>
    <t>New</t>
  </si>
  <si>
    <t>Old</t>
  </si>
  <si>
    <t>From</t>
  </si>
  <si>
    <t>To</t>
  </si>
  <si>
    <t>Multiplier</t>
  </si>
  <si>
    <t>SAP</t>
  </si>
  <si>
    <t>Top Form</t>
  </si>
  <si>
    <t>Change</t>
  </si>
  <si>
    <t>Event 2</t>
  </si>
  <si>
    <t>RWFL</t>
  </si>
  <si>
    <t>CPUT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</si>
  <si>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</si>
  <si>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</si>
  <si>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</si>
  <si>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</si>
  <si>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</si>
  <si>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</si>
  <si>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</si>
  <si>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</si>
  <si>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</si>
  <si>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</si>
  <si>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ADIDAS</t>
  </si>
  <si>
    <t>BELLVILLE</t>
  </si>
  <si>
    <t>BLUE DOWNS</t>
  </si>
  <si>
    <t>BRACKENFELL</t>
  </si>
  <si>
    <t>EDGEMEAD</t>
  </si>
  <si>
    <t>EERSTERIVIER</t>
  </si>
  <si>
    <t>ELSIES RIVER</t>
  </si>
  <si>
    <t>ESKOM GIJIMAS</t>
  </si>
  <si>
    <t>FISH HOEK</t>
  </si>
  <si>
    <t>FIT 2000</t>
  </si>
  <si>
    <t>FORESTERS</t>
  </si>
  <si>
    <t>GROOT CONSTANTIA</t>
  </si>
  <si>
    <t>HERBALIFE</t>
  </si>
  <si>
    <t>HEWAT</t>
  </si>
  <si>
    <t>HOUT BAY</t>
  </si>
  <si>
    <t>IN TOUCH</t>
  </si>
  <si>
    <t>MAMRE</t>
  </si>
  <si>
    <t>MELKBOS</t>
  </si>
  <si>
    <t>METROPOLITAN</t>
  </si>
  <si>
    <t>MR PRICE WP</t>
  </si>
  <si>
    <t>OLD MUTUAL</t>
  </si>
  <si>
    <t>ORAK</t>
  </si>
  <si>
    <t>PINELANDS</t>
  </si>
  <si>
    <t>RAVENSMEAD</t>
  </si>
  <si>
    <t>SANLAM</t>
  </si>
  <si>
    <t>SATORI</t>
  </si>
  <si>
    <t>STRAGGLERS</t>
  </si>
  <si>
    <t>STRAND</t>
  </si>
  <si>
    <t>TELKOM</t>
  </si>
  <si>
    <t>TOP FORM</t>
  </si>
  <si>
    <t>TYGERBERG</t>
  </si>
  <si>
    <t>WEST COAST</t>
  </si>
  <si>
    <t>WPCC</t>
  </si>
  <si>
    <t>SANDF WP</t>
  </si>
  <si>
    <t>EASTERNS</t>
  </si>
  <si>
    <t>NEW BALANCE</t>
  </si>
  <si>
    <t>%</t>
  </si>
  <si>
    <t>Ratio</t>
  </si>
  <si>
    <t>Particp</t>
  </si>
  <si>
    <t>Koeberg</t>
  </si>
  <si>
    <t>Plexus</t>
  </si>
  <si>
    <t>Mamre</t>
  </si>
  <si>
    <t>Koeberg 15</t>
  </si>
  <si>
    <t>Adidas</t>
  </si>
  <si>
    <t>Arcelor Mittal</t>
  </si>
  <si>
    <t>Atlantic</t>
  </si>
  <si>
    <t>Atlantis Harriers</t>
  </si>
  <si>
    <t>Bellville</t>
  </si>
  <si>
    <t>Blue Downs</t>
  </si>
  <si>
    <t>Bonteheuwel</t>
  </si>
  <si>
    <t>Brackenfell</t>
  </si>
  <si>
    <t>Celtic Harriers</t>
  </si>
  <si>
    <t>Darling</t>
  </si>
  <si>
    <t>Defence WP</t>
  </si>
  <si>
    <t>Edgemead</t>
  </si>
  <si>
    <t>Eersterivier</t>
  </si>
  <si>
    <t>Elsies River</t>
  </si>
  <si>
    <t>Farnese</t>
  </si>
  <si>
    <t>Fish Hoek</t>
  </si>
  <si>
    <t>Fit 2000</t>
  </si>
  <si>
    <t>Foresters</t>
  </si>
  <si>
    <t>Groot Constantia</t>
  </si>
  <si>
    <t>Harfield Harriers</t>
  </si>
  <si>
    <t>Helderberg Harriers</t>
  </si>
  <si>
    <t>Herbalife</t>
  </si>
  <si>
    <t>Hewat</t>
  </si>
  <si>
    <t>Hout Bay</t>
  </si>
  <si>
    <t>In Touch</t>
  </si>
  <si>
    <t>Khayelitsha</t>
  </si>
  <si>
    <t>Llandudno</t>
  </si>
  <si>
    <t>M. Plain Titans</t>
  </si>
  <si>
    <t>Melkbos</t>
  </si>
  <si>
    <t>Metropolitan</t>
  </si>
  <si>
    <t>Midas Spartans</t>
  </si>
  <si>
    <t>Mr Price WP</t>
  </si>
  <si>
    <t>Multi Sports Maniacs</t>
  </si>
  <si>
    <t>Namakwa Sands</t>
  </si>
  <si>
    <t>NB Multi Sport</t>
  </si>
  <si>
    <t>Nedbank</t>
  </si>
  <si>
    <t>Old Mutual</t>
  </si>
  <si>
    <t>Orak</t>
  </si>
  <si>
    <t>Pick 'n Pay</t>
  </si>
  <si>
    <t>Pinelands</t>
  </si>
  <si>
    <t>Ravensmead</t>
  </si>
  <si>
    <t>RCS Guguletu</t>
  </si>
  <si>
    <t>Sanlam</t>
  </si>
  <si>
    <t>Satori</t>
  </si>
  <si>
    <t>Somerset Striders</t>
  </si>
  <si>
    <t>South Peninsula</t>
  </si>
  <si>
    <t>Southern Striders</t>
  </si>
  <si>
    <t>Spartan Harriers</t>
  </si>
  <si>
    <t>Stragglers</t>
  </si>
  <si>
    <t>Strand</t>
  </si>
  <si>
    <t>Telkom</t>
  </si>
  <si>
    <t>TM Mbiza</t>
  </si>
  <si>
    <t>Tygerberg</t>
  </si>
  <si>
    <t>West Coast</t>
  </si>
  <si>
    <t>WP Cricket Club</t>
  </si>
  <si>
    <t>Yebo Striders</t>
  </si>
  <si>
    <t>Acsa</t>
  </si>
  <si>
    <t>Century City</t>
  </si>
  <si>
    <t>AAC</t>
  </si>
  <si>
    <t>ATLANTIS</t>
  </si>
  <si>
    <t>CERES</t>
  </si>
  <si>
    <t>HANGKLIP</t>
  </si>
  <si>
    <t>HELDERBERG</t>
  </si>
  <si>
    <t>MP TITANS</t>
  </si>
  <si>
    <t>MSM</t>
  </si>
  <si>
    <t>NEDBANK WP</t>
  </si>
  <si>
    <t>RCS GUGS</t>
  </si>
  <si>
    <t>SAPS WP</t>
  </si>
  <si>
    <t>Acsis VOB</t>
  </si>
  <si>
    <t>Rooibos</t>
  </si>
  <si>
    <t>Plexus Durbanville</t>
  </si>
  <si>
    <t>ACSIS VOB</t>
  </si>
  <si>
    <t>ITHEKO</t>
  </si>
  <si>
    <t>KHAYELITSHA</t>
  </si>
  <si>
    <t>MATIES</t>
  </si>
  <si>
    <t>PAARL</t>
  </si>
  <si>
    <t>STELLENBOSCH</t>
  </si>
  <si>
    <t>SWARTLAND</t>
  </si>
  <si>
    <t>TEMP</t>
  </si>
  <si>
    <t>TOPFORM</t>
  </si>
  <si>
    <t>WORCESTER</t>
  </si>
  <si>
    <t>Atlantis</t>
  </si>
  <si>
    <t>Eskom Gijimas</t>
  </si>
  <si>
    <t>RAC</t>
  </si>
  <si>
    <t>CENTURY CITY</t>
  </si>
  <si>
    <t>WELLINGTON</t>
  </si>
  <si>
    <t>Easterns Kraaifontein</t>
  </si>
  <si>
    <t>Itheko Sport</t>
  </si>
  <si>
    <t>Langebaan Strandlopers</t>
  </si>
  <si>
    <t>Hohenort</t>
  </si>
  <si>
    <t>Tyg</t>
  </si>
  <si>
    <t>Milkwood</t>
  </si>
  <si>
    <t>Spook</t>
  </si>
  <si>
    <t>Cape T</t>
  </si>
  <si>
    <t>Int Real</t>
  </si>
  <si>
    <t>Mplain</t>
  </si>
  <si>
    <t>Correctional Services</t>
  </si>
  <si>
    <t>Mandisi</t>
  </si>
  <si>
    <t>Ommiedraai &amp; Friends</t>
  </si>
  <si>
    <t>Reserve Bank</t>
  </si>
  <si>
    <t>WC Sports School</t>
  </si>
  <si>
    <t>CELTIC</t>
  </si>
  <si>
    <t>HARFIELD</t>
  </si>
  <si>
    <t>HARTENBOS</t>
  </si>
  <si>
    <t>IRENE</t>
  </si>
  <si>
    <t>PICK 'n PAY</t>
  </si>
  <si>
    <t>RUN WALK 4 LIFE</t>
  </si>
  <si>
    <t>SOUTH STRIDERS</t>
  </si>
  <si>
    <t>SPARTAN</t>
  </si>
  <si>
    <t>WHALERS</t>
  </si>
  <si>
    <t>Position after 1 event</t>
  </si>
  <si>
    <t>ATC</t>
  </si>
  <si>
    <t>BREDASDORP</t>
  </si>
  <si>
    <t>LANGEBAAN</t>
  </si>
  <si>
    <t>PLEXUS DURBAC</t>
  </si>
  <si>
    <t>WANDERERS</t>
  </si>
  <si>
    <t>ACRW</t>
  </si>
  <si>
    <t>ACSA</t>
  </si>
  <si>
    <t>NAMAQUA</t>
  </si>
  <si>
    <t>CORR SERVICES WP</t>
  </si>
  <si>
    <t>MACASSAR</t>
  </si>
  <si>
    <t>OMMIEDRAAI</t>
  </si>
  <si>
    <t>Lavis</t>
  </si>
  <si>
    <t>ATC Running</t>
  </si>
  <si>
    <t>MANONI</t>
  </si>
  <si>
    <t>JAGUARS</t>
  </si>
  <si>
    <t>TUKS</t>
  </si>
  <si>
    <t xml:space="preserve"> Accum %</t>
  </si>
  <si>
    <t>Eerste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</si>
  <si>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</si>
  <si>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</si>
  <si>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</si>
  <si>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</si>
  <si>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</si>
  <si>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</si>
  <si>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</si>
  <si>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</si>
  <si>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</si>
  <si>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</si>
  <si>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</si>
  <si>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</si>
  <si>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Asics</t>
  </si>
  <si>
    <t>Bidvest</t>
  </si>
  <si>
    <t xml:space="preserve">Lavis </t>
  </si>
  <si>
    <t>Mates</t>
  </si>
  <si>
    <t>Ravensmead Jnr AC</t>
  </si>
  <si>
    <t>Resbank</t>
  </si>
  <si>
    <t>Sacs Old Boys</t>
  </si>
  <si>
    <t>Wildrunner</t>
  </si>
  <si>
    <t>Vodacom Striders</t>
  </si>
  <si>
    <t>BONNIEVALE</t>
  </si>
  <si>
    <t>EGA</t>
  </si>
  <si>
    <t>FIT 2 RUN</t>
  </si>
  <si>
    <t>MATES</t>
  </si>
  <si>
    <t>PHOBIANS</t>
  </si>
  <si>
    <t>STANDARD BANK</t>
  </si>
  <si>
    <t>YEBO</t>
  </si>
  <si>
    <t>ASICS</t>
  </si>
  <si>
    <t>BIDVEST</t>
  </si>
  <si>
    <t>HOWICK AC</t>
  </si>
  <si>
    <t>KNYSNA</t>
  </si>
  <si>
    <t>RESBANK</t>
  </si>
  <si>
    <t>SACS OB</t>
  </si>
  <si>
    <t>SAINTS</t>
  </si>
  <si>
    <t>GERMANY</t>
  </si>
  <si>
    <t>MAFIKENG RR</t>
  </si>
  <si>
    <t>PPMK</t>
  </si>
  <si>
    <t>VODACOM STRIDERS</t>
  </si>
  <si>
    <t>SOMERSET STRIDERS</t>
  </si>
  <si>
    <t>WILDRUNNER</t>
  </si>
  <si>
    <t>HOUTBAY</t>
  </si>
  <si>
    <t>KUDUS</t>
  </si>
  <si>
    <t>PEAAC</t>
  </si>
  <si>
    <t>FARNESE</t>
  </si>
  <si>
    <t>MR PRICE EP</t>
  </si>
  <si>
    <t>NEDBANK EP</t>
  </si>
  <si>
    <t>PARLIAMENT</t>
  </si>
  <si>
    <t>SALKORIANE</t>
  </si>
  <si>
    <t>Vodacom</t>
  </si>
  <si>
    <t>Club participation 2011</t>
  </si>
  <si>
    <t>Grand Total</t>
  </si>
  <si>
    <t>DWARSRIVIER</t>
  </si>
  <si>
    <t>WCSS</t>
  </si>
  <si>
    <t>Chaeili Sports</t>
  </si>
  <si>
    <t>CLUB</t>
  </si>
  <si>
    <t>Pick n Pay</t>
  </si>
  <si>
    <t>SAPS</t>
  </si>
  <si>
    <t>(blank)</t>
  </si>
  <si>
    <t>ARD Temp</t>
  </si>
  <si>
    <t>AVBOB</t>
  </si>
  <si>
    <t>BERTIS BRICKS</t>
  </si>
  <si>
    <t>CHEETAHS</t>
  </si>
  <si>
    <t>CORRECTIONAL SERVICES</t>
  </si>
  <si>
    <t>EASTERNS KRAAIFONTEIN</t>
  </si>
  <si>
    <t>HILLCREST</t>
  </si>
  <si>
    <t>MAGNDIA</t>
  </si>
  <si>
    <t>PICK N PAY</t>
  </si>
  <si>
    <t>SOUTHERN STRIDERS</t>
  </si>
  <si>
    <t>ACSIS VOB Temp</t>
  </si>
  <si>
    <t>AMANZIMTOTI</t>
  </si>
  <si>
    <t>ATC Temp</t>
  </si>
  <si>
    <t>BARBERTON GIJIMAS</t>
  </si>
  <si>
    <t>BFN ACHILLES</t>
  </si>
  <si>
    <t>BODY CONCEPT RD WARRIERS</t>
  </si>
  <si>
    <t>BOKSBURG</t>
  </si>
  <si>
    <t>CHEETAHS AC</t>
  </si>
  <si>
    <t>CORR SERVICES BOL</t>
  </si>
  <si>
    <t>EAGLE</t>
  </si>
  <si>
    <t>EASTERNS Temp</t>
  </si>
  <si>
    <t>EERSTERIVIER Temp</t>
  </si>
  <si>
    <t>EXPRESSO</t>
  </si>
  <si>
    <t>GAUTENG STRIDERS</t>
  </si>
  <si>
    <t>GONUBIE HARR</t>
  </si>
  <si>
    <t>HARLEQUIN HARRIERS</t>
  </si>
  <si>
    <t>ITHEKO Temp</t>
  </si>
  <si>
    <t>LEGENDS LIFESTYLE</t>
  </si>
  <si>
    <t>LEGOGOTE</t>
  </si>
  <si>
    <t>MIDAS SPARTAN</t>
  </si>
  <si>
    <t>MONTAGU</t>
  </si>
  <si>
    <t>NEDBANK SWD</t>
  </si>
  <si>
    <t>PIERRE VAN RYNEVELD</t>
  </si>
  <si>
    <t>PINELANDS Temp</t>
  </si>
  <si>
    <t>PLEXUS DURBAC Temp</t>
  </si>
  <si>
    <t>PUKKE AC</t>
  </si>
  <si>
    <t>RADIO HELDERBERG</t>
  </si>
  <si>
    <t>ROBERTSON</t>
  </si>
  <si>
    <t>RUN WALK 4 LIFE EP</t>
  </si>
  <si>
    <t>RUN WALK 4 LIFE Temp</t>
  </si>
  <si>
    <t>SANDF WP Temp</t>
  </si>
  <si>
    <t>SC HAAG</t>
  </si>
  <si>
    <t>SEDGEFIELD STRI</t>
  </si>
  <si>
    <t>SPARTAN Temp</t>
  </si>
  <si>
    <t>SPIRIT WIND</t>
  </si>
  <si>
    <t>STRAND HS</t>
  </si>
  <si>
    <t>STRAND Temp</t>
  </si>
  <si>
    <t>TYGERBERG Temp</t>
  </si>
  <si>
    <t>VITAL HEALTH FOODS</t>
  </si>
  <si>
    <t>CORRECTIONAL SERVICES BOL</t>
  </si>
  <si>
    <t>POWERADE ROAD LEAGUE 2012</t>
  </si>
  <si>
    <t>Red Hill</t>
  </si>
  <si>
    <t>Glenryck</t>
  </si>
  <si>
    <t>Dave Spence</t>
  </si>
  <si>
    <t>Cape Town</t>
  </si>
  <si>
    <t>Gun Run</t>
  </si>
  <si>
    <t>Realtors</t>
  </si>
  <si>
    <t>Vital</t>
  </si>
  <si>
    <t>Cenury City</t>
  </si>
  <si>
    <t>Altantis</t>
  </si>
  <si>
    <t>Chaeli Sports &amp; Rec.</t>
  </si>
  <si>
    <t xml:space="preserve">Namakwa </t>
  </si>
  <si>
    <t>AGAPE</t>
  </si>
  <si>
    <t>ARCELOR MITTAL</t>
  </si>
  <si>
    <t>MORNINGSIDE</t>
  </si>
  <si>
    <t>NEW BALANCE SWD</t>
  </si>
  <si>
    <t>OUTENIQUA HARR</t>
  </si>
  <si>
    <t>RHODES</t>
  </si>
  <si>
    <t>SACS OBS</t>
  </si>
  <si>
    <t>WILD RUNNER</t>
  </si>
  <si>
    <t>Chaeili sport &amp; Rec</t>
  </si>
  <si>
    <t>8 scores</t>
  </si>
  <si>
    <t>ARCADIA</t>
  </si>
  <si>
    <t>DAINFERN RC</t>
  </si>
  <si>
    <t>DARLING</t>
  </si>
  <si>
    <t>DE KEIEN NETHERLANDS</t>
  </si>
  <si>
    <t>NAMIBIA</t>
  </si>
  <si>
    <t>NETHERLANDS</t>
  </si>
  <si>
    <t>none</t>
  </si>
  <si>
    <t>OASIS CRESCENT</t>
  </si>
  <si>
    <t>PIRATES</t>
  </si>
  <si>
    <t>RUN WALK 4 LIFE CGA</t>
  </si>
  <si>
    <t>STELLA</t>
  </si>
  <si>
    <t>USA</t>
  </si>
  <si>
    <t>WESTVILLE</t>
  </si>
  <si>
    <t>Position after 2 events</t>
  </si>
  <si>
    <t>ATHLETICS ALIVE</t>
  </si>
  <si>
    <t>AURECON</t>
  </si>
  <si>
    <t>BONITAS</t>
  </si>
  <si>
    <t>ILLEGIBLE</t>
  </si>
  <si>
    <t>NEWTON RUNNING</t>
  </si>
  <si>
    <t>Position after 3 events</t>
  </si>
  <si>
    <t>ACS???</t>
  </si>
  <si>
    <t>ATL HARRIERS</t>
  </si>
  <si>
    <t>BONTEHEUWEL</t>
  </si>
  <si>
    <t>CELTICS</t>
  </si>
  <si>
    <t>CHAPPIES</t>
  </si>
  <si>
    <t>DATCHET DASHERS</t>
  </si>
  <si>
    <t>DEFENCE</t>
  </si>
  <si>
    <t>DURBAC</t>
  </si>
  <si>
    <t>ELGIN</t>
  </si>
  <si>
    <t>ELSIESRIVIER</t>
  </si>
  <si>
    <t>ESKOM</t>
  </si>
  <si>
    <t>ETHEKWENI</t>
  </si>
  <si>
    <t>FARNESE AC</t>
  </si>
  <si>
    <t>GUGS</t>
  </si>
  <si>
    <t>LEGACY</t>
  </si>
  <si>
    <t>MIDRAND</t>
  </si>
  <si>
    <t>MR PRICE</t>
  </si>
  <si>
    <t>NEDBANK</t>
  </si>
  <si>
    <t>ROCKIES ROAD RUNNERS</t>
  </si>
  <si>
    <t>SACS</t>
  </si>
  <si>
    <t>SANDF</t>
  </si>
  <si>
    <t>SEDGEFIELD</t>
  </si>
  <si>
    <t>SPARTANS</t>
  </si>
  <si>
    <t>UNISA</t>
  </si>
  <si>
    <t>VOB</t>
  </si>
  <si>
    <t>WILD RUNNERS</t>
  </si>
  <si>
    <t>Position after 4 events</t>
  </si>
  <si>
    <t>BENONI NORTHERNS</t>
  </si>
  <si>
    <t>CSIR</t>
  </si>
  <si>
    <t xml:space="preserve">HELDERBERG </t>
  </si>
  <si>
    <t>LANGEBAAN STRANDLOPERS</t>
  </si>
  <si>
    <t>METLIFE</t>
  </si>
  <si>
    <t>NATAL CARBINEERS</t>
  </si>
  <si>
    <t>NEDBANK BOLAND</t>
  </si>
  <si>
    <t>NEDBANK EC</t>
  </si>
  <si>
    <t>None</t>
  </si>
  <si>
    <t>OVERKRUIN</t>
  </si>
  <si>
    <t>SCOTLAND</t>
  </si>
  <si>
    <t>SEDGEFIELD STRIDERS</t>
  </si>
  <si>
    <t xml:space="preserve">TELKOM </t>
  </si>
  <si>
    <t>U.K.</t>
  </si>
  <si>
    <t>WP CRICKET CLUB</t>
  </si>
  <si>
    <t>Position after 5 events</t>
  </si>
  <si>
    <t>DURBAN AC</t>
  </si>
  <si>
    <t>POLOKWANE</t>
  </si>
  <si>
    <t>temp ARD</t>
  </si>
  <si>
    <t>Temp BELLVILLE</t>
  </si>
  <si>
    <t>Temp BRACKENFELL</t>
  </si>
  <si>
    <t>temp CELTIC</t>
  </si>
  <si>
    <t>Temp EDGEMEAD</t>
  </si>
  <si>
    <t>temp ESKOM GIJIMAS</t>
  </si>
  <si>
    <t>temp ITHEKO</t>
  </si>
  <si>
    <t>Temp MP TITANS</t>
  </si>
  <si>
    <t>Temp NEDBANK WP</t>
  </si>
  <si>
    <t>temp NEW BALANCE</t>
  </si>
  <si>
    <t>Temp NEWTON RUNNING</t>
  </si>
  <si>
    <t>temp OLD MUTUAL</t>
  </si>
  <si>
    <t>temp OMMIEDRAAI</t>
  </si>
  <si>
    <t>temp PLEXUS DURBAC</t>
  </si>
  <si>
    <t>temp RCS GUGS</t>
  </si>
  <si>
    <t>Temp SANLAM</t>
  </si>
  <si>
    <t>temp SPARTAN</t>
  </si>
  <si>
    <t>temp STRAND</t>
  </si>
  <si>
    <t>Temp TOP FORM</t>
  </si>
  <si>
    <t>temp TYGERBERG</t>
  </si>
  <si>
    <t>temp WELLINGTON</t>
  </si>
  <si>
    <t>THE UNLIMITED</t>
  </si>
  <si>
    <t>VELOCITY</t>
  </si>
  <si>
    <t>Position after 6 events</t>
  </si>
  <si>
    <t>DISCOVERY</t>
  </si>
  <si>
    <t>NEDBANK BOL</t>
  </si>
  <si>
    <t>NWU PUKKE</t>
  </si>
  <si>
    <t>No CELTIC</t>
  </si>
  <si>
    <t>No EDGEMEAD</t>
  </si>
  <si>
    <t>No FARNESE</t>
  </si>
  <si>
    <t>No ITHEKO</t>
  </si>
  <si>
    <t>No licenceKHAYELITSHA</t>
  </si>
  <si>
    <t>No NEW BALANCE</t>
  </si>
  <si>
    <t>No OMMIEDRAAI</t>
  </si>
  <si>
    <t>No SANDF WP</t>
  </si>
  <si>
    <t>No STRAND</t>
  </si>
  <si>
    <t>No TOP FORM</t>
  </si>
  <si>
    <t>No WEST COAST</t>
  </si>
  <si>
    <t>No BIDVEST</t>
  </si>
  <si>
    <t>PMMC</t>
  </si>
  <si>
    <t>Position after 7 events</t>
  </si>
  <si>
    <t>Position after 8 events</t>
  </si>
  <si>
    <t>ABSA UNIVERSITY OF JOHANNESBURG AC</t>
  </si>
  <si>
    <t>ACSA RUNNING CLUB</t>
  </si>
  <si>
    <t>ADT ATHLETICS CLUB (CG)</t>
  </si>
  <si>
    <t>AGAPE AC</t>
  </si>
  <si>
    <t>ALBERTON ATHLETIC CLUB</t>
  </si>
  <si>
    <t>ALPHA CENTURION RUNNER AND WALKERS</t>
  </si>
  <si>
    <t>AMANZI ATHLETIC CLUB</t>
  </si>
  <si>
    <t>ARCELOR MITTAL SALDANHA SPORT A.C</t>
  </si>
  <si>
    <t>ARD ATHLETIC CLUB</t>
  </si>
  <si>
    <t>ASICS ATHLETIC CLUB</t>
  </si>
  <si>
    <t>ATC RUNNING</t>
  </si>
  <si>
    <t>ATLANTIC ATHLETIC CLUB</t>
  </si>
  <si>
    <t>ATLANTIS HARRIERS</t>
  </si>
  <si>
    <t>BEDFORDVIEW CC</t>
  </si>
  <si>
    <t>BEDFORDVIEW COUNTRY CLUB</t>
  </si>
  <si>
    <t>BELLVILLE ATHLETIC CLUB</t>
  </si>
  <si>
    <t>BIDVEST ATHLETICS CLUB (WP)</t>
  </si>
  <si>
    <t>BLOEMFONTEIN STRIDERS</t>
  </si>
  <si>
    <t>BLUE DOWNS ATHLETIC CLUB</t>
  </si>
  <si>
    <t>BOKSBURG ATHLETIC CLUB</t>
  </si>
  <si>
    <t>BOLAND DEFENCE MARATHON CLUB</t>
  </si>
  <si>
    <t>BOXER SUPERSTORES ATHLETICS CLUB</t>
  </si>
  <si>
    <t>BRACKENFELL ATHLETIC CLUB</t>
  </si>
  <si>
    <t>BREAKTHRU MIDRAND STRIDERS</t>
  </si>
  <si>
    <t>BREDASDORP ATHLETIC CLUB</t>
  </si>
  <si>
    <t>BROTHERHOOD ATHLETIC CLUB</t>
  </si>
  <si>
    <t>BUFFALO ROAD RUNNERS</t>
  </si>
  <si>
    <t>CELTIC HARRIERS</t>
  </si>
  <si>
    <t>CENTURY CITY ATHLETIC CLUB</t>
  </si>
  <si>
    <t>CERES ATHLETIC CLUB</t>
  </si>
  <si>
    <t>CGA VARSITY</t>
  </si>
  <si>
    <t>COLLEGIANS HARRIERS</t>
  </si>
  <si>
    <t>CORRECTIONAL SERVICES WP</t>
  </si>
  <si>
    <t>CPUT AC</t>
  </si>
  <si>
    <t>CPUT AC BOL</t>
  </si>
  <si>
    <t>CSIR RUNNING CLUB</t>
  </si>
  <si>
    <t>DIEPKLOOF AC</t>
  </si>
  <si>
    <t>DRDLR AC</t>
  </si>
  <si>
    <t>DST SUMBANDILA CLUB</t>
  </si>
  <si>
    <t>DURBAN HIGH SCHOOL OLD BOYS AC</t>
  </si>
  <si>
    <t>DWARS RIVER ATHLETICS CLUB</t>
  </si>
  <si>
    <t>EASTERNS KRAAIFONTEIN ATHLETIC CLUB</t>
  </si>
  <si>
    <t>EDGEMEAD RUNNERS</t>
  </si>
  <si>
    <t>EERSTE RIVER ATHLETIC CLUB</t>
  </si>
  <si>
    <t>ELGIN GRABOUW ATHLETIC CLUB</t>
  </si>
  <si>
    <t>ELSIES RIVER ATHLETIC CLUB</t>
  </si>
  <si>
    <t>ELSIES RIVIER ATHLETIC CLUB</t>
  </si>
  <si>
    <t>ESKOM AC WP</t>
  </si>
  <si>
    <t>ESKOM GIJIMAS BOLAND</t>
  </si>
  <si>
    <t>FISH HOEK ATHLETIC CLUB</t>
  </si>
  <si>
    <t>FIT 2000 AGN</t>
  </si>
  <si>
    <t>FIT 2000 CGA</t>
  </si>
  <si>
    <t>FIT 2000 WP</t>
  </si>
  <si>
    <t>FOREST HILLS ATHLETICS CLUB</t>
  </si>
  <si>
    <t>FORESTERS RUNNING CLUB</t>
  </si>
  <si>
    <t>GROOT CONSTANTIA ATLETIEK KLUB</t>
  </si>
  <si>
    <t>HANGKLIP ATHLETIC CLUB</t>
  </si>
  <si>
    <t>HARFIELD HARRIERS</t>
  </si>
  <si>
    <t>HARTBEESPOORT MARATHON CLUB</t>
  </si>
  <si>
    <t>HARTENBOS DRAWWERS</t>
  </si>
  <si>
    <t>HELDERBERG HARRIERS</t>
  </si>
  <si>
    <t>HERBALIFE SPORTS CLUB</t>
  </si>
  <si>
    <t>HEWAT AC</t>
  </si>
  <si>
    <t>HOUT BAY HARRIERS</t>
  </si>
  <si>
    <t>IN TOUCH WALK &amp; RUN</t>
  </si>
  <si>
    <t>IRENE ROAD RUNNING CLUB</t>
  </si>
  <si>
    <t>ITHEKO SPORT ATHLETIC CLUB</t>
  </si>
  <si>
    <t>JAGUARS ATHLETIC CLUB</t>
  </si>
  <si>
    <t>JEPPE QUONDAM ATHLETIC CLUB</t>
  </si>
  <si>
    <t>JOHANNESBURG COLLEGE OF EDUCATION</t>
  </si>
  <si>
    <t>KHAYELITSHA AC</t>
  </si>
  <si>
    <t>KHAYELITSHA ATHLETIC CLUB</t>
  </si>
  <si>
    <t>KIMBERLEY HARRIERS</t>
  </si>
  <si>
    <t>KIMBERLEY ROAD RUNNERS</t>
  </si>
  <si>
    <t>LOWVELD COUNTRY CLUB</t>
  </si>
  <si>
    <t>MACASSAR ATHLETIC CLUB</t>
  </si>
  <si>
    <t>MARITIMO MARATHON CLUB</t>
  </si>
  <si>
    <t>Maties</t>
  </si>
  <si>
    <t xml:space="preserve">MATIES </t>
  </si>
  <si>
    <t>MELKBOS ATHLETIC CLUB</t>
  </si>
  <si>
    <t>METROPOLITAN ATHLETIC CLUB</t>
  </si>
  <si>
    <t>MITCHELL’S PLAIN TITANS</t>
  </si>
  <si>
    <t>MOMENTUM SPORTSKLUB</t>
  </si>
  <si>
    <t>MONTAGU ATHLETICS CLUB</t>
  </si>
  <si>
    <t>MORNINGSIDE COUNTRY CLUB ROAD RUNNERS</t>
  </si>
  <si>
    <t>MR PRICE EASTERN PROVINCE</t>
  </si>
  <si>
    <t>MR PRICE KWAZULU-NATAL</t>
  </si>
  <si>
    <t>MUIRITE STRIDERS</t>
  </si>
  <si>
    <t>MULTI-SPORT MANIACS</t>
  </si>
  <si>
    <t>NAMAQUA ATHLETIC CLUB</t>
  </si>
  <si>
    <t>NATAL CARBINEERS ATHLETIC CLUB</t>
  </si>
  <si>
    <t>NATIONAL HEALTH LABORATORY SERVICE CLUB</t>
  </si>
  <si>
    <t>NEDBANK RUNNING CLUB WESTERN PROVINCE</t>
  </si>
  <si>
    <t>NEDBANK RUNNING CLUB WP</t>
  </si>
  <si>
    <t>NELSON MANDELA METROPOLITAN UNIVERSITY AC</t>
  </si>
  <si>
    <t>NEW BALANCE CENTRAL GAUTENG</t>
  </si>
  <si>
    <t>NEW BALANCE GAUTENG NORTH</t>
  </si>
  <si>
    <t>NEW BALANCE MULTISPORT CLUB</t>
  </si>
  <si>
    <t>NEW BALANCE MULTISPORT CLUB EDEN</t>
  </si>
  <si>
    <t>NIKE</t>
  </si>
  <si>
    <t>OLD MUTUAL ATHLETIC CLUB</t>
  </si>
  <si>
    <t>OLIFANTS RIVIER ATLETIEK KLUB</t>
  </si>
  <si>
    <t>OMMIEDRAAI FRIENDS ATHETIC CLUB</t>
  </si>
  <si>
    <t>OUTENIQUA HARRIERS</t>
  </si>
  <si>
    <t>OXFORD STRIDERS</t>
  </si>
  <si>
    <t>PAARL ATHLETIC CLUB</t>
  </si>
  <si>
    <t>PANORAMA RUNNING CLUB</t>
  </si>
  <si>
    <t>PENTAGON PISTOLS</t>
  </si>
  <si>
    <t>PETRO SA</t>
  </si>
  <si>
    <t>PICK 'N PAY ATHLETIC CLUB WP</t>
  </si>
  <si>
    <t>PICK 'N PAY RUNNING CLUB CG</t>
  </si>
  <si>
    <t>PINELANDS ATHLETIC CLUB</t>
  </si>
  <si>
    <t>PIRATES ATHLETIC CLUB</t>
  </si>
  <si>
    <t>PLEXUS DURBANVILLE ATHLETIC CLUB</t>
  </si>
  <si>
    <t>PRETORIA MILITARY MARATHON CLUB</t>
  </si>
  <si>
    <t>PVM AFFIES MARATHON KLUB</t>
  </si>
  <si>
    <t>RAND ATHLETIC CLUB</t>
  </si>
  <si>
    <t>RAND ROAD WARRIORS</t>
  </si>
  <si>
    <t>RANDBURG HARRIERS</t>
  </si>
  <si>
    <t>RAVENSMEAD AC</t>
  </si>
  <si>
    <t>RAVENSMEAD ATHLETIC CLUB</t>
  </si>
  <si>
    <t>RCS GUGULETU A.C</t>
  </si>
  <si>
    <t>RCS GUGULETU AC</t>
  </si>
  <si>
    <t>REAL GIJIMAS</t>
  </si>
  <si>
    <t>ROCKY ROAD RUNNERS</t>
  </si>
  <si>
    <t>ROODEPOORT ATHLETIC CLUB</t>
  </si>
  <si>
    <t>RUN WALK FOR LIFE AGN</t>
  </si>
  <si>
    <t>RUN WALK FOR LIFE CGA</t>
  </si>
  <si>
    <t>RUN WALK FOR LIFE EP</t>
  </si>
  <si>
    <t>RUN WALK FOR LIFE WESTERN PROVINCE</t>
  </si>
  <si>
    <t>RUNNING INN ATHLETICS CLUB</t>
  </si>
  <si>
    <t>SACS OLD BOYS RUNNING CLUB</t>
  </si>
  <si>
    <t>SANLAM ATHLETIC CLUB</t>
  </si>
  <si>
    <t>SAPS CGA</t>
  </si>
  <si>
    <t>SATORI ATHLETICS CLUB</t>
  </si>
  <si>
    <t>SAVAGES</t>
  </si>
  <si>
    <t>SOUTH COAST STRIDERS</t>
  </si>
  <si>
    <t>SOUTHERN STRIDERS ATHLETIC CLUB</t>
  </si>
  <si>
    <t>SOWETO CABAL ATHLETIC CLUB</t>
  </si>
  <si>
    <t>SPARTAN HARRIERS</t>
  </si>
  <si>
    <t>SPRINGBOK ATHLETIC CLUB</t>
  </si>
  <si>
    <t>STANDARD BANK AC</t>
  </si>
  <si>
    <t>STELLA AC</t>
  </si>
  <si>
    <t>STELLENBOSCH AC</t>
  </si>
  <si>
    <t>STELLENBOSCH ATHLETIC CLUB</t>
  </si>
  <si>
    <t>STRAGGLERS ATHLETIC CLUB</t>
  </si>
  <si>
    <t>STRAND ATHLETIC CLUB</t>
  </si>
  <si>
    <t>SUNNINGHILL STRIDERS</t>
  </si>
  <si>
    <t>SUNWARD ATHLETICS CLUB</t>
  </si>
  <si>
    <t>SWARTLAND ATHLETIC CLUB</t>
  </si>
  <si>
    <t>SYDENHAM SPORTS CLUB</t>
  </si>
  <si>
    <t>TELKOM ATHLETICS CLUB</t>
  </si>
  <si>
    <t>THOMAS MBIZA AC</t>
  </si>
  <si>
    <t>TOP FORM ATHLETIC CLUB</t>
  </si>
  <si>
    <t>TOTAL ATHLETIC CLUB</t>
  </si>
  <si>
    <t>TOYOTA AC</t>
  </si>
  <si>
    <t>TRANSNET GAUTENG NORTH</t>
  </si>
  <si>
    <t>TRANSNET RAIL ENGINEERING AC EP</t>
  </si>
  <si>
    <t>TRIANGLE SPORTS ATHLETIC</t>
  </si>
  <si>
    <t>TROISPORT TRI CLUB</t>
  </si>
  <si>
    <t>TYGERBERG ATHLETIC CLUB</t>
  </si>
  <si>
    <t>UMHLATUZE AC</t>
  </si>
  <si>
    <t>UNIVERSITY OF CAPE TOWN</t>
  </si>
  <si>
    <t>UNIVERSITY OF WESTERN CAPE</t>
  </si>
  <si>
    <t>VAAL AC</t>
  </si>
  <si>
    <t>VARSITY KUDUS</t>
  </si>
  <si>
    <t>VITALITY CLUB</t>
  </si>
  <si>
    <t>VODACOM STRIDERS WP</t>
  </si>
  <si>
    <t>VODACOM YEBO STRIDERS CG</t>
  </si>
  <si>
    <t>WANDERERS AC</t>
  </si>
  <si>
    <t>WELLINGTON ATHLETIC CLUB</t>
  </si>
  <si>
    <t>WEST COAST ATHLETIC CLUB</t>
  </si>
  <si>
    <t>WESTERN PROVINCE CRICKET CLUB</t>
  </si>
  <si>
    <t>WESTVILLE AC</t>
  </si>
  <si>
    <t>WORCESTER ATHLETIC CLUB</t>
  </si>
  <si>
    <t>ZWAKALA</t>
  </si>
  <si>
    <t>Position after 9 events</t>
  </si>
  <si>
    <t xml:space="preserve">Accenture Athletics Club      </t>
  </si>
  <si>
    <t>ACSACGA</t>
  </si>
  <si>
    <t xml:space="preserve">acsis VOB Running Club        </t>
  </si>
  <si>
    <t xml:space="preserve">Affies Marathon Club          </t>
  </si>
  <si>
    <t xml:space="preserve">Airports Athletics Club Sa    </t>
  </si>
  <si>
    <t>airports company south africa wp</t>
  </si>
  <si>
    <t>ALIVE</t>
  </si>
  <si>
    <t xml:space="preserve">Altech Autopage Swartland     </t>
  </si>
  <si>
    <t xml:space="preserve">Arcelor Mittal Saldanha       </t>
  </si>
  <si>
    <t xml:space="preserve">Ard Athletic Club             </t>
  </si>
  <si>
    <t xml:space="preserve">Asics Athletics Club Wp       </t>
  </si>
  <si>
    <t xml:space="preserve">Atc Running                   </t>
  </si>
  <si>
    <t xml:space="preserve">Atlantic Athletics Club       </t>
  </si>
  <si>
    <t xml:space="preserve">Atlantis Harriers Athletic    </t>
  </si>
  <si>
    <t xml:space="preserve">Bellville Athletic Club       </t>
  </si>
  <si>
    <t>Benoni Northerns Athletic Club</t>
  </si>
  <si>
    <t xml:space="preserve">Bidvest Athletic Club Wp      </t>
  </si>
  <si>
    <t xml:space="preserve">Blue Downs Athletics Club     </t>
  </si>
  <si>
    <t xml:space="preserve">Boland Athletics              </t>
  </si>
  <si>
    <t xml:space="preserve">Brackenfell Athletics Club    </t>
  </si>
  <si>
    <t xml:space="preserve">Brakpan Athletic Club         </t>
  </si>
  <si>
    <t>Brandvlei Correctional Service</t>
  </si>
  <si>
    <t xml:space="preserve">Cape Technikon Athletics Club </t>
  </si>
  <si>
    <t xml:space="preserve">Carlton Athletic Club         </t>
  </si>
  <si>
    <t xml:space="preserve">Celtic Harriers               </t>
  </si>
  <si>
    <t xml:space="preserve">Centac Athletics Club         </t>
  </si>
  <si>
    <t xml:space="preserve">Century City Athletics Club   </t>
  </si>
  <si>
    <t xml:space="preserve">Ceres Athletics Club          </t>
  </si>
  <si>
    <t>CHAELI</t>
  </si>
  <si>
    <t xml:space="preserve">Coastline Athletics Club      </t>
  </si>
  <si>
    <t xml:space="preserve">Correctional Services Boland  </t>
  </si>
  <si>
    <t xml:space="preserve">Correctional Services Wp      </t>
  </si>
  <si>
    <t xml:space="preserve">Crusaders Athletic Club       </t>
  </si>
  <si>
    <t>CSBOL</t>
  </si>
  <si>
    <t xml:space="preserve">Defence Force Wp              </t>
  </si>
  <si>
    <t xml:space="preserve">Discovery Vitality Athletics  </t>
  </si>
  <si>
    <t xml:space="preserve">Durban Athletic Club          </t>
  </si>
  <si>
    <t xml:space="preserve">Dwarsrivier Athletics Club    </t>
  </si>
  <si>
    <t>Easterns Kraaifontein Athletic</t>
  </si>
  <si>
    <t xml:space="preserve">Edgemead Running Club         </t>
  </si>
  <si>
    <t xml:space="preserve">Eersterivier Athletic Club    </t>
  </si>
  <si>
    <t xml:space="preserve">Elgin Grabouw Athletics Club  </t>
  </si>
  <si>
    <t xml:space="preserve">Eskom Gijimas Boland          </t>
  </si>
  <si>
    <t xml:space="preserve">Eskom Gijimas Wp              </t>
  </si>
  <si>
    <t xml:space="preserve">Esselenpark Athletic Club     </t>
  </si>
  <si>
    <t xml:space="preserve">Farnese Athletic Club         </t>
  </si>
  <si>
    <t xml:space="preserve">Fish Hoek Athletic Club       </t>
  </si>
  <si>
    <t xml:space="preserve">Fit 2000 Athletic Club Wp     </t>
  </si>
  <si>
    <t xml:space="preserve">Fnb Runners Cga               </t>
  </si>
  <si>
    <t xml:space="preserve">Foresters Athletic Club       </t>
  </si>
  <si>
    <t xml:space="preserve">Franschhoek Athletics Club    </t>
  </si>
  <si>
    <t xml:space="preserve">Germiston Callies Harriers    </t>
  </si>
  <si>
    <t xml:space="preserve">Groot Constantia              </t>
  </si>
  <si>
    <t>HANG</t>
  </si>
  <si>
    <t xml:space="preserve">Hangklip Athletics Club       </t>
  </si>
  <si>
    <t xml:space="preserve">Harfield Harriers             </t>
  </si>
  <si>
    <t xml:space="preserve">Harlequin Harriers            </t>
  </si>
  <si>
    <t xml:space="preserve">Hartebeespoort Marathon Club  </t>
  </si>
  <si>
    <t>HARTENBO</t>
  </si>
  <si>
    <t xml:space="preserve">Hartenbos Drawwers            </t>
  </si>
  <si>
    <t xml:space="preserve">Helderberg Harriers           </t>
  </si>
  <si>
    <t xml:space="preserve">Herbalife                     </t>
  </si>
  <si>
    <t xml:space="preserve">Hermanus Whalers Athletics    </t>
  </si>
  <si>
    <t xml:space="preserve">Hewat Athletic Club           </t>
  </si>
  <si>
    <t xml:space="preserve">Hi-Performance Midas Ac       </t>
  </si>
  <si>
    <t>Houtbay Harriers Athletic Club</t>
  </si>
  <si>
    <t xml:space="preserve">In Touch Athletics Club       </t>
  </si>
  <si>
    <t>Johannesburg Harriers Athletic</t>
  </si>
  <si>
    <t xml:space="preserve">Khayalitsha Athletic Club     </t>
  </si>
  <si>
    <t>KHAYDIS</t>
  </si>
  <si>
    <t xml:space="preserve">Knysna Marathon Club          </t>
  </si>
  <si>
    <t xml:space="preserve">Kowie Striders                </t>
  </si>
  <si>
    <t xml:space="preserve">Langebaan Strandlopers        </t>
  </si>
  <si>
    <t xml:space="preserve">Legends Lifestyle Running     </t>
  </si>
  <si>
    <t>Lion Of Africa Itheko Athletic</t>
  </si>
  <si>
    <t>LLAN</t>
  </si>
  <si>
    <t xml:space="preserve">Mamre Athletic Club           </t>
  </si>
  <si>
    <t xml:space="preserve">Manoni Athletic Club          </t>
  </si>
  <si>
    <t xml:space="preserve">Mates Mountain &amp; Trail        </t>
  </si>
  <si>
    <t xml:space="preserve">Maties Stellenbosch Athletics </t>
  </si>
  <si>
    <t xml:space="preserve">Melkbos Athletic Club         </t>
  </si>
  <si>
    <t xml:space="preserve">Metropolitan Athletic Club    </t>
  </si>
  <si>
    <t xml:space="preserve">Mitchells Plain Titans        </t>
  </si>
  <si>
    <t xml:space="preserve">Mr Price Eastern Province Ac  </t>
  </si>
  <si>
    <t xml:space="preserve">Mr Price W.P.                 </t>
  </si>
  <si>
    <t xml:space="preserve">Muirite Striders Ac           </t>
  </si>
  <si>
    <t xml:space="preserve">Namaqua Athletics Club        </t>
  </si>
  <si>
    <t>Natal Carbineers Athletic Club</t>
  </si>
  <si>
    <t>NBC</t>
  </si>
  <si>
    <t xml:space="preserve">Nbc Athletics Club            </t>
  </si>
  <si>
    <t xml:space="preserve">Nedbank Boland                </t>
  </si>
  <si>
    <t xml:space="preserve">Nedbank Central Gauteng       </t>
  </si>
  <si>
    <t xml:space="preserve">Nedbank Road Runners Swd      </t>
  </si>
  <si>
    <t xml:space="preserve">Nedbank Running Club Wp       </t>
  </si>
  <si>
    <t xml:space="preserve">Nedbank Running Gauteng       </t>
  </si>
  <si>
    <t>NEDBOL</t>
  </si>
  <si>
    <t>NEDSWD</t>
  </si>
  <si>
    <t xml:space="preserve">New Balance Eden              </t>
  </si>
  <si>
    <t>New Balance Multisport Club Wp</t>
  </si>
  <si>
    <t>NULL</t>
  </si>
  <si>
    <t xml:space="preserve">Ofcolaco Harriers             </t>
  </si>
  <si>
    <t>OHFERS</t>
  </si>
  <si>
    <t xml:space="preserve">Old Mutual Athletics Club     </t>
  </si>
  <si>
    <t xml:space="preserve">Olifantsrivier Athletic Club  </t>
  </si>
  <si>
    <t xml:space="preserve">Ommiedraai Friends Athletic   </t>
  </si>
  <si>
    <t xml:space="preserve">Outeniqua Harriers            </t>
  </si>
  <si>
    <t xml:space="preserve">Oxford Striders               </t>
  </si>
  <si>
    <t xml:space="preserve">P.E. Amateur Athletics        </t>
  </si>
  <si>
    <t xml:space="preserve">Paarl Athletics Club          </t>
  </si>
  <si>
    <t>PAC</t>
  </si>
  <si>
    <t xml:space="preserve">Pick N Pay Athletics Club Wp  </t>
  </si>
  <si>
    <t xml:space="preserve">Pinelands Athletics Club      </t>
  </si>
  <si>
    <t>PIR</t>
  </si>
  <si>
    <t xml:space="preserve">Pirates Road Running Club     </t>
  </si>
  <si>
    <t xml:space="preserve">Plexus Durbanville Athletic   </t>
  </si>
  <si>
    <t xml:space="preserve">Rand Athletic Club            </t>
  </si>
  <si>
    <t>RANDH</t>
  </si>
  <si>
    <t xml:space="preserve">Ravensmead Amateur Athletic   </t>
  </si>
  <si>
    <t xml:space="preserve">Rcs Guguletu Athletic Club    </t>
  </si>
  <si>
    <t xml:space="preserve">Redro Harriers                </t>
  </si>
  <si>
    <t xml:space="preserve">Robertson Athletics Club      </t>
  </si>
  <si>
    <t>ROCKIES</t>
  </si>
  <si>
    <t xml:space="preserve">Rocky Road Runners            </t>
  </si>
  <si>
    <t xml:space="preserve">Run 4 Life Marathon Club Nw   </t>
  </si>
  <si>
    <t xml:space="preserve">Run For Life A.C. Ep          </t>
  </si>
  <si>
    <t xml:space="preserve">Run Walk For Life Wp          </t>
  </si>
  <si>
    <t xml:space="preserve">Running Inn Agn               </t>
  </si>
  <si>
    <t xml:space="preserve">Sacs Athletic Club            </t>
  </si>
  <si>
    <t xml:space="preserve">Saints Ac                     </t>
  </si>
  <si>
    <t xml:space="preserve">Sanlam Athletic Club          </t>
  </si>
  <si>
    <t xml:space="preserve">Saps Central Gauteng          </t>
  </si>
  <si>
    <t xml:space="preserve">Saps Marathon Club Wp         </t>
  </si>
  <si>
    <t xml:space="preserve">Satori Athletics Club         </t>
  </si>
  <si>
    <t xml:space="preserve">Savages Ac                    </t>
  </si>
  <si>
    <t xml:space="preserve">Somerset Striders Athletic    </t>
  </si>
  <si>
    <t xml:space="preserve">Southern Striders Athletic    </t>
  </si>
  <si>
    <t xml:space="preserve">Spartan Harriers              </t>
  </si>
  <si>
    <t xml:space="preserve">Standard Bank Athletic Club   </t>
  </si>
  <si>
    <t>STELLEN</t>
  </si>
  <si>
    <t xml:space="preserve">Stellenbosch Athletics Club   </t>
  </si>
  <si>
    <t xml:space="preserve">Stragglers Social &amp; Athletics </t>
  </si>
  <si>
    <t xml:space="preserve">Strand Athletic Club          </t>
  </si>
  <si>
    <t xml:space="preserve">Sunninghill Striders          </t>
  </si>
  <si>
    <t>SWART</t>
  </si>
  <si>
    <t xml:space="preserve">Telkom Athletic Club Wp       </t>
  </si>
  <si>
    <t xml:space="preserve">Temp                          </t>
  </si>
  <si>
    <t xml:space="preserve">Thomas Smbiza Ac              </t>
  </si>
  <si>
    <t>TNETAGN</t>
  </si>
  <si>
    <t xml:space="preserve">Topform Athletic Club         </t>
  </si>
  <si>
    <t xml:space="preserve">Toyota Athletic Club          </t>
  </si>
  <si>
    <t xml:space="preserve">Transnet A.C. Agn             </t>
  </si>
  <si>
    <t xml:space="preserve">Tygerberg Athletic Club       </t>
  </si>
  <si>
    <t xml:space="preserve">University Of Cape Town       </t>
  </si>
  <si>
    <t>University Of The Western Cape</t>
  </si>
  <si>
    <t xml:space="preserve">Vodacom Striders              </t>
  </si>
  <si>
    <t xml:space="preserve">Walmer Ac                     </t>
  </si>
  <si>
    <t xml:space="preserve">Wanderers                     </t>
  </si>
  <si>
    <t xml:space="preserve">Wellington Athletics Club     </t>
  </si>
  <si>
    <t xml:space="preserve">West Coast Athletics Club     </t>
  </si>
  <si>
    <t xml:space="preserve">Western Province Cricket Club </t>
  </si>
  <si>
    <t xml:space="preserve">Wildrunner Athletic Club      </t>
  </si>
  <si>
    <t>WORC</t>
  </si>
  <si>
    <t xml:space="preserve">Worcester Athletics Club      </t>
  </si>
  <si>
    <t>WPA</t>
  </si>
  <si>
    <t xml:space="preserve">Yebo Striders Athletics Club  </t>
  </si>
  <si>
    <t>Position after 10 events</t>
  </si>
</sst>
</file>

<file path=xl/styles.xml><?xml version="1.0" encoding="utf-8"?>
<styleSheet xmlns="http://schemas.openxmlformats.org/spreadsheetml/2006/main">
  <numFmts count="5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&quot;#,##0;\-&quot;R&quot;#,##0"/>
    <numFmt numFmtId="187" formatCode="&quot;R&quot;#,##0;[Red]\-&quot;R&quot;#,##0"/>
    <numFmt numFmtId="188" formatCode="&quot;R&quot;#,##0.00;\-&quot;R&quot;#,##0.00"/>
    <numFmt numFmtId="189" formatCode="&quot;R&quot;#,##0.00;[Red]\-&quot;R&quot;#,##0.00"/>
    <numFmt numFmtId="190" formatCode="_-&quot;R&quot;* #,##0_-;\-&quot;R&quot;* #,##0_-;_-&quot;R&quot;* &quot;-&quot;_-;_-@_-"/>
    <numFmt numFmtId="191" formatCode="_-&quot;R&quot;* #,##0.00_-;\-&quot;R&quot;* #,##0.00_-;_-&quot;R&quot;* &quot;-&quot;??_-;_-@_-"/>
    <numFmt numFmtId="192" formatCode="0.0%"/>
    <numFmt numFmtId="193" formatCode="0.000%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0.0000000"/>
    <numFmt numFmtId="200" formatCode="mm/dd/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 ;[Red]\-0\ "/>
    <numFmt numFmtId="206" formatCode="0.00_ ;[Red]\-0.00\ "/>
    <numFmt numFmtId="207" formatCode="0.000_ ;[Red]\-0.000\ "/>
    <numFmt numFmtId="208" formatCode="0.0000_ ;[Red]\-0.0000\ 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192" fontId="0" fillId="0" borderId="0" xfId="60" applyNumberFormat="1" applyAlignment="1">
      <alignment/>
    </xf>
    <xf numFmtId="1" fontId="0" fillId="0" borderId="0" xfId="60" applyNumberFormat="1" applyAlignment="1">
      <alignment/>
    </xf>
    <xf numFmtId="0" fontId="1" fillId="0" borderId="0" xfId="0" applyFont="1" applyAlignment="1">
      <alignment/>
    </xf>
    <xf numFmtId="197" fontId="0" fillId="0" borderId="0" xfId="60" applyNumberFormat="1" applyAlignment="1">
      <alignment/>
    </xf>
    <xf numFmtId="197" fontId="0" fillId="0" borderId="0" xfId="6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97" fontId="2" fillId="0" borderId="0" xfId="60" applyNumberFormat="1" applyFont="1" applyAlignment="1">
      <alignment/>
    </xf>
    <xf numFmtId="0" fontId="2" fillId="0" borderId="0" xfId="0" applyFont="1" applyAlignment="1">
      <alignment horizontal="left"/>
    </xf>
    <xf numFmtId="1" fontId="0" fillId="0" borderId="0" xfId="60" applyNumberFormat="1" applyAlignment="1">
      <alignment horizontal="left"/>
    </xf>
    <xf numFmtId="192" fontId="0" fillId="0" borderId="0" xfId="6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Alignment="1">
      <alignment horizontal="center"/>
    </xf>
    <xf numFmtId="205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1" fontId="0" fillId="0" borderId="0" xfId="6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57" applyFont="1" applyFill="1" applyBorder="1" applyAlignment="1">
      <alignment wrapText="1"/>
      <protection/>
    </xf>
    <xf numFmtId="0" fontId="13" fillId="0" borderId="11" xfId="57" applyFont="1" applyFill="1" applyBorder="1" applyAlignment="1">
      <alignment wrapText="1"/>
      <protection/>
    </xf>
    <xf numFmtId="0" fontId="13" fillId="0" borderId="0" xfId="57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7" fillId="0" borderId="0" xfId="57" applyFont="1" applyFill="1" applyBorder="1" applyAlignment="1">
      <alignment wrapText="1"/>
      <protection/>
    </xf>
    <xf numFmtId="0" fontId="10" fillId="0" borderId="10" xfId="57" applyNumberFormat="1" applyFont="1" applyFill="1" applyBorder="1" applyAlignment="1">
      <alignment wrapText="1"/>
      <protection/>
    </xf>
    <xf numFmtId="0" fontId="10" fillId="0" borderId="10" xfId="57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2" fontId="0" fillId="0" borderId="0" xfId="60" applyNumberFormat="1" applyFont="1" applyAlignment="1">
      <alignment/>
    </xf>
    <xf numFmtId="0" fontId="0" fillId="0" borderId="0" xfId="0" applyAlignment="1" quotePrefix="1">
      <alignment horizontal="center"/>
    </xf>
    <xf numFmtId="0" fontId="4" fillId="0" borderId="0" xfId="57" applyFont="1" applyFill="1" applyBorder="1" applyAlignment="1">
      <alignment horizontal="center" wrapText="1"/>
      <protection/>
    </xf>
    <xf numFmtId="192" fontId="0" fillId="0" borderId="0" xfId="60" applyNumberFormat="1" applyAlignment="1">
      <alignment horizontal="center"/>
    </xf>
    <xf numFmtId="0" fontId="0" fillId="0" borderId="0" xfId="0" applyFont="1" applyAlignment="1" quotePrefix="1">
      <alignment horizontal="center"/>
    </xf>
    <xf numFmtId="2" fontId="0" fillId="0" borderId="0" xfId="0" applyNumberFormat="1" applyAlignment="1">
      <alignment/>
    </xf>
    <xf numFmtId="197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57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197" fontId="0" fillId="0" borderId="0" xfId="6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3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180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1" fontId="0" fillId="0" borderId="0" xfId="60" applyNumberFormat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92" fontId="0" fillId="0" borderId="0" xfId="60" applyNumberFormat="1" applyAlignment="1">
      <alignment horizontal="right"/>
    </xf>
    <xf numFmtId="9" fontId="0" fillId="0" borderId="0" xfId="60" applyFont="1" applyAlignment="1">
      <alignment horizontal="center"/>
    </xf>
    <xf numFmtId="0" fontId="0" fillId="34" borderId="0" xfId="0" applyFill="1" applyAlignment="1">
      <alignment/>
    </xf>
    <xf numFmtId="205" fontId="0" fillId="0" borderId="0" xfId="0" applyNumberFormat="1" applyAlignment="1">
      <alignment horizontal="center"/>
    </xf>
    <xf numFmtId="0" fontId="0" fillId="0" borderId="0" xfId="57" applyFont="1" applyFill="1" applyBorder="1" applyAlignment="1">
      <alignment horizontal="center" wrapText="1"/>
      <protection/>
    </xf>
    <xf numFmtId="205" fontId="0" fillId="0" borderId="0" xfId="0" applyNumberFormat="1" applyFont="1" applyAlignment="1">
      <alignment horizontal="center"/>
    </xf>
    <xf numFmtId="9" fontId="0" fillId="0" borderId="0" xfId="6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6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97" fontId="0" fillId="0" borderId="0" xfId="60" applyNumberFormat="1" applyFont="1" applyAlignment="1">
      <alignment/>
    </xf>
    <xf numFmtId="0" fontId="55" fillId="35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56" fillId="0" borderId="0" xfId="0" applyFont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36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16" fillId="0" borderId="0" xfId="0" applyFont="1" applyAlignment="1">
      <alignment horizontal="left"/>
    </xf>
    <xf numFmtId="0" fontId="8" fillId="36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37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3" fillId="38" borderId="18" xfId="0" applyFont="1" applyFill="1" applyBorder="1" applyAlignment="1">
      <alignment horizontal="left"/>
    </xf>
    <xf numFmtId="0" fontId="53" fillId="38" borderId="18" xfId="0" applyNumberFormat="1" applyFont="1" applyFill="1" applyBorder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58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Multipliers!$B$2</c:f>
              <c:strCache>
                <c:ptCount val="1"/>
                <c:pt idx="0">
                  <c:v>Multiplier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Multipliers!$A$3:$A$108</c:f>
              <c:numCache/>
            </c:numRef>
          </c:xVal>
          <c:yVal>
            <c:numRef>
              <c:f>Multipliers!$B$3:$B$108</c:f>
              <c:numCache/>
            </c:numRef>
          </c:yVal>
          <c:smooth val="0"/>
        </c:ser>
        <c:axId val="36969924"/>
        <c:axId val="64293861"/>
      </c:scatterChart>
      <c:valAx>
        <c:axId val="3696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3861"/>
        <c:crosses val="autoZero"/>
        <c:crossBetween val="midCat"/>
        <c:dispUnits/>
      </c:valAx>
      <c:valAx>
        <c:axId val="64293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699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527"/>
          <c:w val="0.1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28575</xdr:rowOff>
    </xdr:from>
    <xdr:to>
      <xdr:col>16</xdr:col>
      <xdr:colOff>314325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95925" y="838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5.00390625" style="61" customWidth="1"/>
    <col min="2" max="2" width="24.7109375" style="19" customWidth="1"/>
    <col min="3" max="3" width="7.421875" style="115" customWidth="1"/>
    <col min="4" max="4" width="6.7109375" style="7" customWidth="1"/>
    <col min="5" max="5" width="6.140625" style="7" customWidth="1"/>
    <col min="6" max="6" width="5.28125" style="1" customWidth="1"/>
    <col min="7" max="10" width="6.140625" style="1" customWidth="1"/>
    <col min="11" max="11" width="7.00390625" style="7" customWidth="1"/>
    <col min="12" max="12" width="8.140625" style="1" customWidth="1"/>
    <col min="13" max="13" width="6.8515625" style="1" customWidth="1"/>
    <col min="14" max="14" width="7.140625" style="1" hidden="1" customWidth="1"/>
    <col min="15" max="15" width="6.7109375" style="9" hidden="1" customWidth="1"/>
    <col min="16" max="16" width="7.8515625" style="7" customWidth="1"/>
    <col min="17" max="17" width="10.140625" style="7" customWidth="1"/>
    <col min="18" max="18" width="8.421875" style="9" customWidth="1"/>
    <col min="19" max="20" width="5.00390625" style="61" customWidth="1"/>
    <col min="21" max="21" width="21.57421875" style="19" customWidth="1"/>
    <col min="22" max="24" width="5.00390625" style="61" customWidth="1"/>
    <col min="25" max="25" width="21.57421875" style="19" customWidth="1"/>
    <col min="26" max="28" width="5.00390625" style="61" customWidth="1"/>
    <col min="29" max="29" width="21.57421875" style="19" customWidth="1"/>
    <col min="30" max="32" width="5.00390625" style="61" customWidth="1"/>
    <col min="33" max="33" width="21.57421875" style="19" customWidth="1"/>
    <col min="34" max="36" width="5.00390625" style="61" customWidth="1"/>
    <col min="37" max="37" width="24.7109375" style="19" customWidth="1"/>
    <col min="38" max="40" width="5.00390625" style="61" customWidth="1"/>
    <col min="41" max="41" width="24.7109375" style="19" customWidth="1"/>
    <col min="42" max="42" width="5.00390625" style="94" customWidth="1"/>
    <col min="43" max="43" width="6.140625" style="19" customWidth="1"/>
    <col min="44" max="44" width="5.00390625" style="61" customWidth="1"/>
    <col min="45" max="45" width="24.7109375" style="19" customWidth="1"/>
    <col min="46" max="46" width="5.00390625" style="94" customWidth="1"/>
    <col min="47" max="47" width="7.421875" style="19" customWidth="1"/>
    <col min="48" max="48" width="5.00390625" style="61" customWidth="1"/>
    <col min="49" max="49" width="24.7109375" style="19" customWidth="1"/>
    <col min="50" max="50" width="5.00390625" style="94" customWidth="1"/>
    <col min="51" max="51" width="8.7109375" style="19" customWidth="1"/>
    <col min="52" max="52" width="5.00390625" style="61" customWidth="1"/>
    <col min="53" max="53" width="24.7109375" style="19" customWidth="1"/>
    <col min="54" max="54" width="7.00390625" style="94" customWidth="1"/>
    <col min="55" max="55" width="6.57421875" style="19" customWidth="1"/>
    <col min="56" max="56" width="5.00390625" style="61" customWidth="1"/>
    <col min="57" max="57" width="24.7109375" style="19" customWidth="1"/>
    <col min="58" max="58" width="7.28125" style="94" customWidth="1"/>
    <col min="59" max="59" width="21.57421875" style="19" customWidth="1"/>
    <col min="62" max="62" width="5.00390625" style="61" customWidth="1"/>
    <col min="63" max="63" width="21.57421875" style="19" customWidth="1"/>
  </cols>
  <sheetData>
    <row r="1" spans="1:63" ht="15.75">
      <c r="A1" s="12" t="s">
        <v>323</v>
      </c>
      <c r="B1" s="57"/>
      <c r="D1" s="58"/>
      <c r="F1" s="58"/>
      <c r="G1" s="58"/>
      <c r="H1" s="58"/>
      <c r="I1" s="58"/>
      <c r="J1" s="58"/>
      <c r="L1" s="58"/>
      <c r="M1" s="58"/>
      <c r="N1" s="58"/>
      <c r="O1" s="58"/>
      <c r="R1"/>
      <c r="S1" s="12"/>
      <c r="T1" s="12"/>
      <c r="U1" s="57"/>
      <c r="V1" s="12"/>
      <c r="W1" s="12"/>
      <c r="X1" s="12"/>
      <c r="Y1" s="57"/>
      <c r="Z1" s="12"/>
      <c r="AA1" s="12"/>
      <c r="AB1" s="12"/>
      <c r="AC1" s="57"/>
      <c r="AD1" s="12"/>
      <c r="AE1" s="12"/>
      <c r="AF1" s="12"/>
      <c r="AG1" s="57"/>
      <c r="AH1" s="12"/>
      <c r="AI1" s="12"/>
      <c r="AJ1" s="12"/>
      <c r="AK1" s="57"/>
      <c r="AL1" s="12"/>
      <c r="AM1" s="12"/>
      <c r="AN1" s="12"/>
      <c r="AO1" s="57"/>
      <c r="AP1" s="112"/>
      <c r="AQ1" s="57"/>
      <c r="AR1" s="12"/>
      <c r="AS1" s="57"/>
      <c r="AU1" s="57"/>
      <c r="AV1" s="12"/>
      <c r="AW1" s="57"/>
      <c r="AY1" s="57"/>
      <c r="AZ1" s="12"/>
      <c r="BA1" s="57"/>
      <c r="BB1" s="112"/>
      <c r="BC1" s="57"/>
      <c r="BD1" s="12"/>
      <c r="BE1" s="57"/>
      <c r="BG1" s="57"/>
      <c r="BJ1" s="12"/>
      <c r="BK1" s="57"/>
    </row>
    <row r="2" spans="1:63" ht="15.75">
      <c r="A2" s="12" t="s">
        <v>17</v>
      </c>
      <c r="B2" s="59"/>
      <c r="D2" s="58"/>
      <c r="F2" s="58"/>
      <c r="G2" s="58"/>
      <c r="H2" s="58"/>
      <c r="I2" s="58"/>
      <c r="J2" s="58"/>
      <c r="L2" s="58"/>
      <c r="M2" s="58"/>
      <c r="N2" s="58"/>
      <c r="O2" s="58"/>
      <c r="Q2" s="9" t="s">
        <v>18</v>
      </c>
      <c r="R2"/>
      <c r="S2" s="12"/>
      <c r="T2" s="12"/>
      <c r="U2" s="59"/>
      <c r="V2" s="12"/>
      <c r="W2" s="12"/>
      <c r="X2" s="12"/>
      <c r="Y2" s="59"/>
      <c r="Z2" s="12"/>
      <c r="AA2" s="12"/>
      <c r="AB2" s="12"/>
      <c r="AC2" s="59"/>
      <c r="AD2" s="61" t="s">
        <v>18</v>
      </c>
      <c r="AE2" s="59"/>
      <c r="AF2" s="12"/>
      <c r="AG2" s="59"/>
      <c r="AH2" s="59" t="s">
        <v>18</v>
      </c>
      <c r="AI2" s="12"/>
      <c r="AJ2" s="12"/>
      <c r="AK2" s="59"/>
      <c r="AL2" s="59" t="s">
        <v>18</v>
      </c>
      <c r="AM2" s="12"/>
      <c r="AN2" s="12"/>
      <c r="AO2" s="59"/>
      <c r="AP2" s="42" t="s">
        <v>18</v>
      </c>
      <c r="AQ2" s="59"/>
      <c r="AR2" s="12"/>
      <c r="AS2" s="59"/>
      <c r="AT2" s="94" t="s">
        <v>18</v>
      </c>
      <c r="AU2" s="59"/>
      <c r="AV2" s="12"/>
      <c r="AW2" s="59"/>
      <c r="AX2" s="94" t="s">
        <v>18</v>
      </c>
      <c r="AY2" s="59"/>
      <c r="AZ2" s="12"/>
      <c r="BA2" s="59"/>
      <c r="BB2" s="94" t="s">
        <v>18</v>
      </c>
      <c r="BC2" s="59"/>
      <c r="BD2" s="12"/>
      <c r="BE2" s="59"/>
      <c r="BF2" s="94" t="s">
        <v>18</v>
      </c>
      <c r="BG2" s="59"/>
      <c r="BJ2" s="12"/>
      <c r="BK2" s="59"/>
    </row>
    <row r="3" spans="1:63" ht="15.75">
      <c r="A3" s="12"/>
      <c r="B3" s="59"/>
      <c r="D3" s="58"/>
      <c r="F3" s="58"/>
      <c r="G3" s="60"/>
      <c r="H3" s="58"/>
      <c r="I3" s="58"/>
      <c r="J3" s="58"/>
      <c r="L3" s="58"/>
      <c r="M3" s="58"/>
      <c r="N3" s="58"/>
      <c r="O3" s="58"/>
      <c r="Q3" s="9" t="s">
        <v>344</v>
      </c>
      <c r="R3"/>
      <c r="S3" s="12"/>
      <c r="T3" s="12"/>
      <c r="U3" s="59"/>
      <c r="V3" s="12"/>
      <c r="W3" s="12"/>
      <c r="X3" s="12"/>
      <c r="Y3" s="59"/>
      <c r="Z3" s="12"/>
      <c r="AA3" s="12"/>
      <c r="AB3" s="12"/>
      <c r="AC3" s="59"/>
      <c r="AD3" s="61" t="s">
        <v>344</v>
      </c>
      <c r="AE3" s="59"/>
      <c r="AF3" s="12"/>
      <c r="AG3" s="59"/>
      <c r="AH3" s="59" t="s">
        <v>344</v>
      </c>
      <c r="AI3" s="12"/>
      <c r="AJ3" s="12"/>
      <c r="AK3" s="59"/>
      <c r="AL3" s="59" t="s">
        <v>344</v>
      </c>
      <c r="AM3" s="12"/>
      <c r="AN3" s="12"/>
      <c r="AO3" s="59"/>
      <c r="AP3" s="42" t="s">
        <v>344</v>
      </c>
      <c r="AQ3" s="59"/>
      <c r="AR3" s="12"/>
      <c r="AS3" s="59"/>
      <c r="AT3" s="94" t="s">
        <v>344</v>
      </c>
      <c r="AU3" s="59"/>
      <c r="AV3" s="12"/>
      <c r="AW3" s="59"/>
      <c r="AX3" s="94" t="s">
        <v>344</v>
      </c>
      <c r="AY3" s="59"/>
      <c r="AZ3" s="12"/>
      <c r="BA3" s="59"/>
      <c r="BB3" s="94" t="s">
        <v>344</v>
      </c>
      <c r="BC3" s="59"/>
      <c r="BD3" s="12"/>
      <c r="BE3" s="59"/>
      <c r="BF3" s="94" t="s">
        <v>344</v>
      </c>
      <c r="BG3" s="59"/>
      <c r="BJ3" s="12"/>
      <c r="BK3" s="59"/>
    </row>
    <row r="4" spans="1:63" s="1" customFormat="1" ht="15">
      <c r="A4" s="61"/>
      <c r="B4" s="59" t="s">
        <v>0</v>
      </c>
      <c r="C4" s="115" t="s">
        <v>0</v>
      </c>
      <c r="D4" s="58" t="s">
        <v>13</v>
      </c>
      <c r="E4" s="7"/>
      <c r="F4" s="58"/>
      <c r="G4" s="58"/>
      <c r="H4" s="58"/>
      <c r="I4" s="58"/>
      <c r="J4" s="58"/>
      <c r="K4" s="7"/>
      <c r="L4" s="58"/>
      <c r="M4" s="58"/>
      <c r="N4" s="58"/>
      <c r="O4" s="58"/>
      <c r="P4" s="7" t="s">
        <v>15</v>
      </c>
      <c r="Q4" s="9" t="s">
        <v>16</v>
      </c>
      <c r="S4" s="61"/>
      <c r="T4" s="61"/>
      <c r="U4" s="59" t="s">
        <v>0</v>
      </c>
      <c r="V4" s="61" t="s">
        <v>15</v>
      </c>
      <c r="W4" s="61"/>
      <c r="X4" s="61"/>
      <c r="Y4" s="59" t="s">
        <v>0</v>
      </c>
      <c r="Z4" s="61" t="s">
        <v>15</v>
      </c>
      <c r="AA4" s="61"/>
      <c r="AB4" s="61"/>
      <c r="AC4" s="59" t="s">
        <v>0</v>
      </c>
      <c r="AD4" s="61" t="s">
        <v>16</v>
      </c>
      <c r="AE4" s="59"/>
      <c r="AF4" s="61"/>
      <c r="AG4" s="59" t="s">
        <v>0</v>
      </c>
      <c r="AH4" s="59" t="s">
        <v>16</v>
      </c>
      <c r="AI4" s="61"/>
      <c r="AJ4" s="61"/>
      <c r="AK4" s="59" t="s">
        <v>0</v>
      </c>
      <c r="AL4" s="59" t="s">
        <v>16</v>
      </c>
      <c r="AM4" s="61"/>
      <c r="AN4" s="61"/>
      <c r="AO4" s="59" t="s">
        <v>0</v>
      </c>
      <c r="AP4" s="42" t="s">
        <v>16</v>
      </c>
      <c r="AQ4" s="59"/>
      <c r="AR4" s="61"/>
      <c r="AS4" s="59" t="s">
        <v>0</v>
      </c>
      <c r="AT4" s="94" t="s">
        <v>16</v>
      </c>
      <c r="AU4" s="59"/>
      <c r="AV4" s="61"/>
      <c r="AW4" s="59" t="s">
        <v>0</v>
      </c>
      <c r="AX4" s="94" t="s">
        <v>16</v>
      </c>
      <c r="AY4" s="59"/>
      <c r="AZ4" s="61"/>
      <c r="BA4" s="59" t="s">
        <v>0</v>
      </c>
      <c r="BB4" s="94" t="s">
        <v>16</v>
      </c>
      <c r="BC4" s="59"/>
      <c r="BD4" s="61"/>
      <c r="BE4" s="59" t="s">
        <v>0</v>
      </c>
      <c r="BF4" s="94" t="s">
        <v>16</v>
      </c>
      <c r="BG4" s="59"/>
      <c r="BJ4" s="61"/>
      <c r="BK4" s="59"/>
    </row>
    <row r="5" spans="1:63" s="1" customFormat="1" ht="15">
      <c r="A5" s="61"/>
      <c r="B5" s="59"/>
      <c r="C5" s="115" t="s">
        <v>20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7" t="s">
        <v>14</v>
      </c>
      <c r="Q5" s="9" t="s">
        <v>14</v>
      </c>
      <c r="S5" s="61"/>
      <c r="T5" s="61"/>
      <c r="U5" s="59"/>
      <c r="V5" s="61" t="s">
        <v>14</v>
      </c>
      <c r="W5" s="61"/>
      <c r="X5" s="61"/>
      <c r="Y5" s="59"/>
      <c r="Z5" s="61" t="s">
        <v>14</v>
      </c>
      <c r="AA5" s="61"/>
      <c r="AB5" s="61"/>
      <c r="AC5" s="59"/>
      <c r="AD5" s="61" t="s">
        <v>14</v>
      </c>
      <c r="AE5" s="59"/>
      <c r="AF5" s="61"/>
      <c r="AG5" s="59"/>
      <c r="AH5" s="59" t="s">
        <v>14</v>
      </c>
      <c r="AI5" s="61"/>
      <c r="AJ5" s="61"/>
      <c r="AK5" s="59"/>
      <c r="AL5" s="59" t="s">
        <v>14</v>
      </c>
      <c r="AM5" s="61"/>
      <c r="AN5" s="61"/>
      <c r="AO5" s="59"/>
      <c r="AP5" s="42" t="s">
        <v>14</v>
      </c>
      <c r="AQ5" s="59"/>
      <c r="AR5" s="61"/>
      <c r="AS5" s="59"/>
      <c r="AT5" s="94" t="s">
        <v>14</v>
      </c>
      <c r="AU5" s="59"/>
      <c r="AV5" s="61"/>
      <c r="AW5" s="59"/>
      <c r="AX5" s="94" t="s">
        <v>14</v>
      </c>
      <c r="AY5" s="59"/>
      <c r="AZ5" s="61"/>
      <c r="BA5" s="59"/>
      <c r="BB5" s="94" t="s">
        <v>14</v>
      </c>
      <c r="BC5" s="59"/>
      <c r="BD5" s="61"/>
      <c r="BE5" s="59"/>
      <c r="BF5" s="94" t="s">
        <v>14</v>
      </c>
      <c r="BG5" s="59"/>
      <c r="BJ5" s="61"/>
      <c r="BK5" s="59"/>
    </row>
    <row r="6" spans="1:63" ht="15.75">
      <c r="A6" s="12" t="s">
        <v>794</v>
      </c>
      <c r="B6" s="59"/>
      <c r="D6" s="1" t="s">
        <v>324</v>
      </c>
      <c r="E6" s="1" t="s">
        <v>81</v>
      </c>
      <c r="F6" s="1" t="s">
        <v>142</v>
      </c>
      <c r="G6" s="1" t="s">
        <v>325</v>
      </c>
      <c r="H6" s="1" t="s">
        <v>92</v>
      </c>
      <c r="I6" s="27" t="s">
        <v>213</v>
      </c>
      <c r="J6" s="92" t="s">
        <v>326</v>
      </c>
      <c r="K6" s="20" t="s">
        <v>166</v>
      </c>
      <c r="L6" s="1" t="s">
        <v>327</v>
      </c>
      <c r="M6" s="93" t="s">
        <v>328</v>
      </c>
      <c r="N6" s="20"/>
      <c r="O6" s="20"/>
      <c r="R6"/>
      <c r="T6" s="12" t="s">
        <v>195</v>
      </c>
      <c r="U6" s="59"/>
      <c r="X6" s="12" t="s">
        <v>358</v>
      </c>
      <c r="Y6" s="59"/>
      <c r="AB6" s="12" t="s">
        <v>364</v>
      </c>
      <c r="AC6" s="59"/>
      <c r="AF6" s="12" t="s">
        <v>391</v>
      </c>
      <c r="AG6" s="59"/>
      <c r="AJ6" s="12" t="s">
        <v>407</v>
      </c>
      <c r="AK6" s="59"/>
      <c r="AM6" s="12"/>
      <c r="AN6" s="12" t="s">
        <v>433</v>
      </c>
      <c r="AO6" s="59"/>
      <c r="AQ6" s="59"/>
      <c r="AR6" s="12" t="s">
        <v>450</v>
      </c>
      <c r="AS6" s="59"/>
      <c r="AU6" s="59"/>
      <c r="AV6" s="12" t="s">
        <v>451</v>
      </c>
      <c r="AW6" s="59"/>
      <c r="AY6" s="59"/>
      <c r="AZ6" s="12" t="s">
        <v>628</v>
      </c>
      <c r="BA6" s="59"/>
      <c r="BB6" s="112"/>
      <c r="BC6" s="59"/>
      <c r="BD6" s="12" t="s">
        <v>794</v>
      </c>
      <c r="BE6" s="59"/>
      <c r="BG6" s="59"/>
      <c r="BJ6" s="12"/>
      <c r="BK6" s="59"/>
    </row>
    <row r="7" spans="2:63" ht="15">
      <c r="B7" s="59"/>
      <c r="D7" s="58"/>
      <c r="F7" s="58"/>
      <c r="G7" s="58"/>
      <c r="H7" s="60"/>
      <c r="I7" s="60"/>
      <c r="J7" s="58"/>
      <c r="L7" s="58"/>
      <c r="M7" s="58"/>
      <c r="N7" s="58"/>
      <c r="O7" s="58"/>
      <c r="R7"/>
      <c r="U7" s="59"/>
      <c r="Y7" s="59"/>
      <c r="AC7" s="59"/>
      <c r="AG7" s="59"/>
      <c r="AK7" s="59"/>
      <c r="AO7" s="59"/>
      <c r="AQ7" s="59"/>
      <c r="AS7" s="59"/>
      <c r="AU7" s="59"/>
      <c r="AW7" s="59"/>
      <c r="AY7" s="59"/>
      <c r="BA7" s="59"/>
      <c r="BC7" s="59"/>
      <c r="BE7" s="59"/>
      <c r="BG7" s="59"/>
      <c r="BK7" s="59"/>
    </row>
    <row r="8" spans="1:63" ht="15">
      <c r="A8" s="61">
        <v>1</v>
      </c>
      <c r="B8" s="52" t="s">
        <v>5</v>
      </c>
      <c r="C8" s="115">
        <v>67</v>
      </c>
      <c r="D8" s="26">
        <v>54</v>
      </c>
      <c r="E8" s="3">
        <v>100</v>
      </c>
      <c r="F8" s="3">
        <v>100</v>
      </c>
      <c r="G8" s="3">
        <v>64</v>
      </c>
      <c r="H8" s="3">
        <v>100</v>
      </c>
      <c r="I8" s="77">
        <v>100</v>
      </c>
      <c r="J8" s="3">
        <v>100</v>
      </c>
      <c r="K8" s="3">
        <v>100</v>
      </c>
      <c r="L8" s="77">
        <v>100</v>
      </c>
      <c r="M8" s="77">
        <v>98</v>
      </c>
      <c r="N8" s="3"/>
      <c r="O8" s="3"/>
      <c r="P8" s="16">
        <f aca="true" t="shared" si="0" ref="P8:P39">SUM(D8:O8)</f>
        <v>916</v>
      </c>
      <c r="Q8" s="16">
        <f aca="true" t="shared" si="1" ref="Q8:Q39">+SUM(D8:O8)-SMALL(D8:O8,1)-SMALL(D8:O8,2)</f>
        <v>798</v>
      </c>
      <c r="R8"/>
      <c r="T8" s="61">
        <v>1</v>
      </c>
      <c r="U8" s="52" t="s">
        <v>27</v>
      </c>
      <c r="V8" s="61">
        <v>100</v>
      </c>
      <c r="X8" s="61">
        <v>1</v>
      </c>
      <c r="Y8" s="52" t="s">
        <v>27</v>
      </c>
      <c r="Z8" s="61">
        <v>196</v>
      </c>
      <c r="AB8" s="61">
        <v>1</v>
      </c>
      <c r="AC8" s="52" t="s">
        <v>5</v>
      </c>
      <c r="AD8" s="61">
        <v>100</v>
      </c>
      <c r="AF8" s="61">
        <v>1</v>
      </c>
      <c r="AG8" s="52" t="s">
        <v>5</v>
      </c>
      <c r="AH8" s="61">
        <v>200</v>
      </c>
      <c r="AJ8" s="61">
        <v>1</v>
      </c>
      <c r="AK8" s="52" t="s">
        <v>5</v>
      </c>
      <c r="AL8" s="61">
        <v>300</v>
      </c>
      <c r="AN8" s="61">
        <v>1</v>
      </c>
      <c r="AO8" s="52" t="s">
        <v>5</v>
      </c>
      <c r="AP8" s="94">
        <v>400</v>
      </c>
      <c r="AQ8" s="52"/>
      <c r="AR8" s="61">
        <v>1</v>
      </c>
      <c r="AS8" s="52" t="s">
        <v>5</v>
      </c>
      <c r="AT8" s="94">
        <v>500</v>
      </c>
      <c r="AU8" s="52"/>
      <c r="AV8" s="61">
        <v>1</v>
      </c>
      <c r="AW8" s="52" t="s">
        <v>5</v>
      </c>
      <c r="AX8" s="94">
        <v>600</v>
      </c>
      <c r="AY8" s="52"/>
      <c r="AZ8" s="61">
        <v>1</v>
      </c>
      <c r="BA8" s="52" t="s">
        <v>5</v>
      </c>
      <c r="BB8" s="94">
        <v>700</v>
      </c>
      <c r="BC8" s="52"/>
      <c r="BD8" s="61">
        <v>1</v>
      </c>
      <c r="BE8" s="52" t="s">
        <v>5</v>
      </c>
      <c r="BF8" s="94">
        <v>798</v>
      </c>
      <c r="BG8" s="52"/>
      <c r="BK8" s="52"/>
    </row>
    <row r="9" spans="1:63" ht="15">
      <c r="A9" s="61">
        <v>2</v>
      </c>
      <c r="B9" s="52" t="s">
        <v>27</v>
      </c>
      <c r="C9" s="116">
        <v>182</v>
      </c>
      <c r="D9" s="3">
        <v>100</v>
      </c>
      <c r="E9" s="3">
        <v>96</v>
      </c>
      <c r="F9" s="3">
        <v>94</v>
      </c>
      <c r="G9" s="3">
        <v>100</v>
      </c>
      <c r="H9" s="3">
        <v>94</v>
      </c>
      <c r="I9" s="77">
        <v>94</v>
      </c>
      <c r="J9" s="3">
        <v>92</v>
      </c>
      <c r="K9" s="3">
        <v>94</v>
      </c>
      <c r="L9" s="77">
        <v>98</v>
      </c>
      <c r="M9" s="77">
        <v>96</v>
      </c>
      <c r="N9" s="3"/>
      <c r="O9" s="3"/>
      <c r="P9" s="16">
        <f t="shared" si="0"/>
        <v>958</v>
      </c>
      <c r="Q9" s="16">
        <f t="shared" si="1"/>
        <v>772</v>
      </c>
      <c r="R9" s="15"/>
      <c r="T9" s="61">
        <v>2</v>
      </c>
      <c r="U9" s="52" t="s">
        <v>153</v>
      </c>
      <c r="V9" s="61">
        <v>98</v>
      </c>
      <c r="X9" s="61">
        <v>2</v>
      </c>
      <c r="Y9" s="52" t="s">
        <v>96</v>
      </c>
      <c r="Z9" s="61">
        <v>170</v>
      </c>
      <c r="AB9" s="61">
        <v>2</v>
      </c>
      <c r="AC9" s="52" t="s">
        <v>27</v>
      </c>
      <c r="AD9" s="61">
        <v>100</v>
      </c>
      <c r="AF9" s="61">
        <v>2</v>
      </c>
      <c r="AG9" s="52" t="s">
        <v>27</v>
      </c>
      <c r="AH9" s="61">
        <v>200</v>
      </c>
      <c r="AJ9" s="61">
        <v>2</v>
      </c>
      <c r="AK9" s="52" t="s">
        <v>27</v>
      </c>
      <c r="AL9" s="61">
        <v>296</v>
      </c>
      <c r="AN9" s="61">
        <v>2</v>
      </c>
      <c r="AO9" s="52" t="s">
        <v>27</v>
      </c>
      <c r="AP9" s="94">
        <v>390</v>
      </c>
      <c r="AQ9" s="52"/>
      <c r="AR9" s="61">
        <v>2</v>
      </c>
      <c r="AS9" s="52" t="s">
        <v>27</v>
      </c>
      <c r="AT9" s="94">
        <v>484</v>
      </c>
      <c r="AU9" s="52"/>
      <c r="AV9" s="61">
        <v>2</v>
      </c>
      <c r="AW9" s="52" t="s">
        <v>27</v>
      </c>
      <c r="AX9" s="94">
        <v>578</v>
      </c>
      <c r="AY9" s="52"/>
      <c r="AZ9" s="61">
        <v>2</v>
      </c>
      <c r="BA9" s="52" t="s">
        <v>27</v>
      </c>
      <c r="BB9" s="94">
        <v>676</v>
      </c>
      <c r="BC9" s="52"/>
      <c r="BD9" s="61">
        <v>2</v>
      </c>
      <c r="BE9" s="52" t="s">
        <v>27</v>
      </c>
      <c r="BF9" s="94">
        <v>772</v>
      </c>
      <c r="BG9" s="52"/>
      <c r="BK9" s="52"/>
    </row>
    <row r="10" spans="1:63" ht="15">
      <c r="A10" s="61">
        <v>3</v>
      </c>
      <c r="B10" s="52" t="s">
        <v>172</v>
      </c>
      <c r="C10" s="116">
        <v>788</v>
      </c>
      <c r="D10" s="3">
        <v>52</v>
      </c>
      <c r="E10" s="3">
        <v>94</v>
      </c>
      <c r="F10" s="3">
        <v>96</v>
      </c>
      <c r="G10" s="3">
        <v>44</v>
      </c>
      <c r="H10" s="3">
        <v>80</v>
      </c>
      <c r="I10" s="77">
        <v>92</v>
      </c>
      <c r="J10" s="3">
        <v>98</v>
      </c>
      <c r="K10" s="3">
        <v>80</v>
      </c>
      <c r="L10" s="77">
        <v>96</v>
      </c>
      <c r="M10" s="77">
        <v>100</v>
      </c>
      <c r="N10" s="3"/>
      <c r="O10" s="3"/>
      <c r="P10" s="16">
        <f t="shared" si="0"/>
        <v>832</v>
      </c>
      <c r="Q10" s="16">
        <f t="shared" si="1"/>
        <v>736</v>
      </c>
      <c r="R10" s="15"/>
      <c r="T10" s="61">
        <v>3</v>
      </c>
      <c r="U10" s="52" t="s">
        <v>134</v>
      </c>
      <c r="V10" s="61">
        <v>96</v>
      </c>
      <c r="X10" s="61">
        <v>3</v>
      </c>
      <c r="Y10" s="52" t="s">
        <v>109</v>
      </c>
      <c r="Z10" s="61">
        <v>170</v>
      </c>
      <c r="AB10" s="61">
        <v>3</v>
      </c>
      <c r="AC10" s="52" t="s">
        <v>153</v>
      </c>
      <c r="AD10" s="61">
        <v>98</v>
      </c>
      <c r="AF10" s="61">
        <v>3</v>
      </c>
      <c r="AG10" s="52" t="s">
        <v>109</v>
      </c>
      <c r="AH10" s="61">
        <v>192</v>
      </c>
      <c r="AJ10" s="61">
        <v>3</v>
      </c>
      <c r="AK10" s="52" t="s">
        <v>109</v>
      </c>
      <c r="AL10" s="61">
        <v>290</v>
      </c>
      <c r="AN10" s="61">
        <v>3</v>
      </c>
      <c r="AO10" s="52" t="s">
        <v>109</v>
      </c>
      <c r="AP10" s="94">
        <v>388</v>
      </c>
      <c r="AQ10" s="52"/>
      <c r="AR10" s="61">
        <v>3</v>
      </c>
      <c r="AS10" s="52" t="s">
        <v>109</v>
      </c>
      <c r="AT10" s="94">
        <v>460</v>
      </c>
      <c r="AU10" s="52"/>
      <c r="AV10" s="61">
        <v>3</v>
      </c>
      <c r="AW10" s="52" t="s">
        <v>135</v>
      </c>
      <c r="AX10" s="94">
        <v>552</v>
      </c>
      <c r="AY10" s="52"/>
      <c r="AZ10" s="61">
        <v>3</v>
      </c>
      <c r="BA10" s="52" t="s">
        <v>135</v>
      </c>
      <c r="BB10" s="94">
        <v>642</v>
      </c>
      <c r="BC10" s="52"/>
      <c r="BD10" s="61">
        <v>3</v>
      </c>
      <c r="BE10" s="52" t="s">
        <v>172</v>
      </c>
      <c r="BF10" s="94">
        <v>736</v>
      </c>
      <c r="BG10" s="52"/>
      <c r="BK10" s="52"/>
    </row>
    <row r="11" spans="1:63" ht="15">
      <c r="A11" s="61">
        <v>4</v>
      </c>
      <c r="B11" s="52" t="s">
        <v>135</v>
      </c>
      <c r="C11" s="116">
        <v>60</v>
      </c>
      <c r="D11" s="26">
        <v>94</v>
      </c>
      <c r="E11" s="3">
        <v>72</v>
      </c>
      <c r="F11" s="3">
        <v>86</v>
      </c>
      <c r="G11" s="3">
        <v>88</v>
      </c>
      <c r="H11" s="3">
        <v>96</v>
      </c>
      <c r="I11" s="77">
        <v>88</v>
      </c>
      <c r="J11" s="3">
        <v>90</v>
      </c>
      <c r="K11" s="3">
        <v>96</v>
      </c>
      <c r="L11" s="77">
        <v>90</v>
      </c>
      <c r="M11" s="77">
        <v>88</v>
      </c>
      <c r="N11" s="3"/>
      <c r="O11" s="3"/>
      <c r="P11" s="16">
        <f t="shared" si="0"/>
        <v>888</v>
      </c>
      <c r="Q11" s="16">
        <f t="shared" si="1"/>
        <v>730</v>
      </c>
      <c r="R11" s="15"/>
      <c r="T11" s="61">
        <v>4</v>
      </c>
      <c r="U11" s="52" t="s">
        <v>135</v>
      </c>
      <c r="V11" s="61">
        <v>94</v>
      </c>
      <c r="X11" s="61">
        <v>4</v>
      </c>
      <c r="Y11" s="52" t="s">
        <v>112</v>
      </c>
      <c r="Z11" s="61">
        <v>170</v>
      </c>
      <c r="AB11" s="61">
        <v>4</v>
      </c>
      <c r="AC11" s="52" t="s">
        <v>227</v>
      </c>
      <c r="AD11" s="61">
        <v>98</v>
      </c>
      <c r="AF11" s="61">
        <v>4</v>
      </c>
      <c r="AG11" s="52" t="s">
        <v>172</v>
      </c>
      <c r="AH11" s="61">
        <v>190</v>
      </c>
      <c r="AJ11" s="61">
        <v>4</v>
      </c>
      <c r="AK11" s="52" t="s">
        <v>135</v>
      </c>
      <c r="AL11" s="61">
        <v>278</v>
      </c>
      <c r="AN11" s="61">
        <v>4</v>
      </c>
      <c r="AO11" s="52" t="s">
        <v>135</v>
      </c>
      <c r="AP11" s="94">
        <v>366</v>
      </c>
      <c r="AQ11" s="52"/>
      <c r="AR11" s="61">
        <v>4</v>
      </c>
      <c r="AS11" s="52" t="s">
        <v>172</v>
      </c>
      <c r="AT11" s="94">
        <v>460</v>
      </c>
      <c r="AU11" s="52"/>
      <c r="AV11" s="61">
        <v>4</v>
      </c>
      <c r="AW11" s="52" t="s">
        <v>172</v>
      </c>
      <c r="AX11" s="94">
        <v>540</v>
      </c>
      <c r="AY11" s="52"/>
      <c r="AZ11" s="61">
        <v>4</v>
      </c>
      <c r="BA11" s="52" t="s">
        <v>172</v>
      </c>
      <c r="BB11" s="94">
        <v>636</v>
      </c>
      <c r="BC11" s="52"/>
      <c r="BD11" s="61">
        <v>4</v>
      </c>
      <c r="BE11" s="52" t="s">
        <v>135</v>
      </c>
      <c r="BF11" s="94">
        <v>730</v>
      </c>
      <c r="BG11" s="52"/>
      <c r="BK11" s="52"/>
    </row>
    <row r="12" spans="1:63" ht="15">
      <c r="A12" s="61">
        <v>5</v>
      </c>
      <c r="B12" s="52" t="s">
        <v>183</v>
      </c>
      <c r="C12" s="116">
        <v>106</v>
      </c>
      <c r="D12" s="3">
        <v>37</v>
      </c>
      <c r="E12" s="3">
        <v>92</v>
      </c>
      <c r="F12" s="3">
        <v>88</v>
      </c>
      <c r="G12" s="3">
        <v>40</v>
      </c>
      <c r="H12" s="3">
        <v>84</v>
      </c>
      <c r="I12" s="77">
        <v>90</v>
      </c>
      <c r="J12" s="3">
        <v>94</v>
      </c>
      <c r="K12" s="3">
        <v>88</v>
      </c>
      <c r="L12" s="77">
        <v>92</v>
      </c>
      <c r="M12" s="77">
        <v>90</v>
      </c>
      <c r="N12" s="3"/>
      <c r="O12" s="3"/>
      <c r="P12" s="16">
        <f t="shared" si="0"/>
        <v>795</v>
      </c>
      <c r="Q12" s="16">
        <f t="shared" si="1"/>
        <v>718</v>
      </c>
      <c r="R12" s="15"/>
      <c r="T12" s="61">
        <v>5</v>
      </c>
      <c r="U12" s="52" t="s">
        <v>102</v>
      </c>
      <c r="V12" s="61">
        <v>92</v>
      </c>
      <c r="X12" s="61">
        <v>5</v>
      </c>
      <c r="Y12" s="52" t="s">
        <v>135</v>
      </c>
      <c r="Z12" s="61">
        <v>166</v>
      </c>
      <c r="AB12" s="61">
        <v>5</v>
      </c>
      <c r="AC12" s="52" t="s">
        <v>109</v>
      </c>
      <c r="AD12" s="61">
        <v>98</v>
      </c>
      <c r="AF12" s="61">
        <v>5</v>
      </c>
      <c r="AG12" s="52" t="s">
        <v>112</v>
      </c>
      <c r="AH12" s="61">
        <v>182</v>
      </c>
      <c r="AJ12" s="61">
        <v>5</v>
      </c>
      <c r="AK12" s="52" t="s">
        <v>112</v>
      </c>
      <c r="AL12" s="61">
        <v>272</v>
      </c>
      <c r="AN12" s="61">
        <v>5</v>
      </c>
      <c r="AO12" s="52" t="s">
        <v>172</v>
      </c>
      <c r="AP12" s="94">
        <v>362</v>
      </c>
      <c r="AQ12" s="52"/>
      <c r="AR12" s="61">
        <v>5</v>
      </c>
      <c r="AS12" s="52" t="s">
        <v>135</v>
      </c>
      <c r="AT12" s="94">
        <v>456</v>
      </c>
      <c r="AU12" s="52"/>
      <c r="AV12" s="61">
        <v>5</v>
      </c>
      <c r="AW12" s="52" t="s">
        <v>183</v>
      </c>
      <c r="AX12" s="94">
        <v>536</v>
      </c>
      <c r="AY12" s="52"/>
      <c r="AZ12" s="61">
        <v>5</v>
      </c>
      <c r="BA12" s="52" t="s">
        <v>183</v>
      </c>
      <c r="BB12" s="94">
        <v>628</v>
      </c>
      <c r="BC12" s="52"/>
      <c r="BD12" s="61">
        <v>5</v>
      </c>
      <c r="BE12" s="52" t="s">
        <v>183</v>
      </c>
      <c r="BF12" s="94">
        <v>718</v>
      </c>
      <c r="BG12" s="52"/>
      <c r="BK12" s="52"/>
    </row>
    <row r="13" spans="1:63" ht="15">
      <c r="A13" s="61">
        <v>6</v>
      </c>
      <c r="B13" s="52" t="s">
        <v>96</v>
      </c>
      <c r="C13" s="116">
        <v>318</v>
      </c>
      <c r="D13" s="3">
        <v>82</v>
      </c>
      <c r="E13" s="3">
        <v>86</v>
      </c>
      <c r="F13" s="3">
        <v>92</v>
      </c>
      <c r="G13" s="3">
        <v>72</v>
      </c>
      <c r="H13" s="3">
        <v>82</v>
      </c>
      <c r="I13" s="77">
        <v>74</v>
      </c>
      <c r="J13" s="3">
        <v>88</v>
      </c>
      <c r="K13" s="3">
        <v>92</v>
      </c>
      <c r="L13" s="77">
        <v>82</v>
      </c>
      <c r="M13" s="77">
        <v>86</v>
      </c>
      <c r="N13" s="3"/>
      <c r="O13" s="3"/>
      <c r="P13" s="16">
        <f t="shared" si="0"/>
        <v>836</v>
      </c>
      <c r="Q13" s="16">
        <f t="shared" si="1"/>
        <v>690</v>
      </c>
      <c r="R13" s="15"/>
      <c r="T13" s="61">
        <v>6</v>
      </c>
      <c r="U13" s="52" t="s">
        <v>155</v>
      </c>
      <c r="V13" s="61">
        <v>90</v>
      </c>
      <c r="X13" s="61">
        <v>6</v>
      </c>
      <c r="Y13" s="52" t="s">
        <v>124</v>
      </c>
      <c r="Z13" s="61">
        <v>160</v>
      </c>
      <c r="AB13" s="61">
        <v>6</v>
      </c>
      <c r="AC13" s="52" t="s">
        <v>172</v>
      </c>
      <c r="AD13" s="61">
        <v>96</v>
      </c>
      <c r="AF13" s="61">
        <v>6</v>
      </c>
      <c r="AG13" s="52" t="s">
        <v>126</v>
      </c>
      <c r="AH13" s="61">
        <v>182</v>
      </c>
      <c r="AJ13" s="61">
        <v>6</v>
      </c>
      <c r="AK13" s="52" t="s">
        <v>172</v>
      </c>
      <c r="AL13" s="61">
        <v>270</v>
      </c>
      <c r="AN13" s="61">
        <v>6</v>
      </c>
      <c r="AO13" s="52" t="s">
        <v>112</v>
      </c>
      <c r="AP13" s="94">
        <v>358</v>
      </c>
      <c r="AQ13" s="52"/>
      <c r="AR13" s="61">
        <v>6</v>
      </c>
      <c r="AS13" s="52" t="s">
        <v>183</v>
      </c>
      <c r="AT13" s="94">
        <v>448</v>
      </c>
      <c r="AU13" s="52"/>
      <c r="AV13" s="61">
        <v>6</v>
      </c>
      <c r="AW13" s="52" t="s">
        <v>109</v>
      </c>
      <c r="AX13" s="94">
        <v>530</v>
      </c>
      <c r="AY13" s="52"/>
      <c r="AZ13" s="61">
        <v>6</v>
      </c>
      <c r="BA13" s="52" t="s">
        <v>112</v>
      </c>
      <c r="BB13" s="94">
        <v>610</v>
      </c>
      <c r="BC13" s="52"/>
      <c r="BD13" s="61">
        <v>6</v>
      </c>
      <c r="BE13" s="52" t="s">
        <v>96</v>
      </c>
      <c r="BF13" s="94">
        <v>690</v>
      </c>
      <c r="BG13" s="52"/>
      <c r="BK13" s="52"/>
    </row>
    <row r="14" spans="1:63" ht="15">
      <c r="A14" s="61">
        <v>7</v>
      </c>
      <c r="B14" s="52" t="s">
        <v>112</v>
      </c>
      <c r="C14" s="116">
        <v>115</v>
      </c>
      <c r="D14" s="3">
        <v>80</v>
      </c>
      <c r="E14" s="3">
        <v>90</v>
      </c>
      <c r="F14" s="3">
        <v>90</v>
      </c>
      <c r="G14" s="3">
        <v>92</v>
      </c>
      <c r="H14" s="3">
        <v>86</v>
      </c>
      <c r="I14" s="77">
        <v>70</v>
      </c>
      <c r="J14" s="3">
        <v>86</v>
      </c>
      <c r="K14" s="3">
        <v>76</v>
      </c>
      <c r="L14" s="77">
        <v>86</v>
      </c>
      <c r="M14" s="77">
        <v>16</v>
      </c>
      <c r="N14" s="3"/>
      <c r="O14" s="3"/>
      <c r="P14" s="16">
        <f t="shared" si="0"/>
        <v>772</v>
      </c>
      <c r="Q14" s="16">
        <f t="shared" si="1"/>
        <v>686</v>
      </c>
      <c r="R14" s="15"/>
      <c r="T14" s="61">
        <v>7</v>
      </c>
      <c r="U14" s="52" t="s">
        <v>87</v>
      </c>
      <c r="V14" s="61">
        <v>88</v>
      </c>
      <c r="X14" s="61">
        <v>7</v>
      </c>
      <c r="Y14" s="52" t="s">
        <v>93</v>
      </c>
      <c r="Z14" s="61">
        <v>158</v>
      </c>
      <c r="AB14" s="61">
        <v>7</v>
      </c>
      <c r="AC14" s="52" t="s">
        <v>134</v>
      </c>
      <c r="AD14" s="61">
        <v>96</v>
      </c>
      <c r="AF14" s="61">
        <v>7</v>
      </c>
      <c r="AG14" s="52" t="s">
        <v>135</v>
      </c>
      <c r="AH14" s="61">
        <v>182</v>
      </c>
      <c r="AJ14" s="61">
        <v>7</v>
      </c>
      <c r="AK14" s="52" t="s">
        <v>183</v>
      </c>
      <c r="AL14" s="61">
        <v>264</v>
      </c>
      <c r="AN14" s="61">
        <v>7</v>
      </c>
      <c r="AO14" s="52" t="s">
        <v>183</v>
      </c>
      <c r="AP14" s="94">
        <v>354</v>
      </c>
      <c r="AQ14" s="52"/>
      <c r="AR14" s="61">
        <v>7</v>
      </c>
      <c r="AS14" s="52" t="s">
        <v>112</v>
      </c>
      <c r="AT14" s="94">
        <v>444</v>
      </c>
      <c r="AU14" s="52"/>
      <c r="AV14" s="61">
        <v>7</v>
      </c>
      <c r="AW14" s="52" t="s">
        <v>112</v>
      </c>
      <c r="AX14" s="94">
        <v>524</v>
      </c>
      <c r="AY14" s="52"/>
      <c r="AZ14" s="61">
        <v>7</v>
      </c>
      <c r="BA14" s="52" t="s">
        <v>96</v>
      </c>
      <c r="BB14" s="94">
        <v>604</v>
      </c>
      <c r="BC14" s="52"/>
      <c r="BD14" s="61">
        <v>7</v>
      </c>
      <c r="BE14" s="52" t="s">
        <v>112</v>
      </c>
      <c r="BF14" s="94">
        <v>686</v>
      </c>
      <c r="BG14" s="52"/>
      <c r="BK14" s="52"/>
    </row>
    <row r="15" spans="1:63" ht="15">
      <c r="A15" s="61">
        <v>8</v>
      </c>
      <c r="B15" s="52" t="s">
        <v>109</v>
      </c>
      <c r="C15" s="116">
        <v>91</v>
      </c>
      <c r="D15" s="3">
        <v>72</v>
      </c>
      <c r="E15" s="3">
        <v>98</v>
      </c>
      <c r="F15" s="3">
        <v>60</v>
      </c>
      <c r="G15" s="3">
        <v>94</v>
      </c>
      <c r="H15" s="3">
        <v>98</v>
      </c>
      <c r="I15" s="77">
        <v>98</v>
      </c>
      <c r="J15" s="3">
        <v>70</v>
      </c>
      <c r="K15" s="3">
        <v>58</v>
      </c>
      <c r="L15" s="77">
        <v>54</v>
      </c>
      <c r="M15" s="77">
        <v>32</v>
      </c>
      <c r="N15" s="3"/>
      <c r="O15" s="3"/>
      <c r="P15" s="16">
        <f t="shared" si="0"/>
        <v>734</v>
      </c>
      <c r="Q15" s="16">
        <f t="shared" si="1"/>
        <v>648</v>
      </c>
      <c r="R15" s="15"/>
      <c r="T15" s="61">
        <v>8</v>
      </c>
      <c r="U15" s="52" t="s">
        <v>126</v>
      </c>
      <c r="V15" s="61">
        <v>86</v>
      </c>
      <c r="X15" s="61">
        <v>8</v>
      </c>
      <c r="Y15" s="52" t="s">
        <v>126</v>
      </c>
      <c r="Z15" s="61">
        <v>156</v>
      </c>
      <c r="AB15" s="61">
        <v>8</v>
      </c>
      <c r="AC15" s="52" t="s">
        <v>135</v>
      </c>
      <c r="AD15" s="61">
        <v>94</v>
      </c>
      <c r="AF15" s="61">
        <v>8</v>
      </c>
      <c r="AG15" s="52" t="s">
        <v>96</v>
      </c>
      <c r="AH15" s="61">
        <v>180</v>
      </c>
      <c r="AJ15" s="61">
        <v>8</v>
      </c>
      <c r="AK15" s="52" t="s">
        <v>96</v>
      </c>
      <c r="AL15" s="61">
        <v>260</v>
      </c>
      <c r="AN15" s="61">
        <v>8</v>
      </c>
      <c r="AO15" s="52" t="s">
        <v>96</v>
      </c>
      <c r="AP15" s="94">
        <v>342</v>
      </c>
      <c r="AQ15" s="52"/>
      <c r="AR15" s="61">
        <v>8</v>
      </c>
      <c r="AS15" s="52" t="s">
        <v>96</v>
      </c>
      <c r="AT15" s="94">
        <v>430</v>
      </c>
      <c r="AU15" s="52"/>
      <c r="AV15" s="61">
        <v>8</v>
      </c>
      <c r="AW15" s="52" t="s">
        <v>96</v>
      </c>
      <c r="AX15" s="94">
        <v>522</v>
      </c>
      <c r="AY15" s="52"/>
      <c r="AZ15" s="61">
        <v>8</v>
      </c>
      <c r="BA15" s="52" t="s">
        <v>109</v>
      </c>
      <c r="BB15" s="94">
        <v>590</v>
      </c>
      <c r="BC15" s="52"/>
      <c r="BD15" s="61">
        <v>8</v>
      </c>
      <c r="BE15" s="52" t="s">
        <v>109</v>
      </c>
      <c r="BF15" s="94">
        <v>648</v>
      </c>
      <c r="BG15" s="52"/>
      <c r="BK15" s="52"/>
    </row>
    <row r="16" spans="1:63" ht="15">
      <c r="A16" s="61">
        <v>9</v>
      </c>
      <c r="B16" s="52" t="s">
        <v>124</v>
      </c>
      <c r="C16" s="116">
        <v>225</v>
      </c>
      <c r="D16" s="26">
        <v>74</v>
      </c>
      <c r="E16" s="3">
        <v>84</v>
      </c>
      <c r="F16" s="3">
        <v>80</v>
      </c>
      <c r="G16" s="3">
        <v>78</v>
      </c>
      <c r="H16" s="3">
        <v>70</v>
      </c>
      <c r="I16" s="77">
        <v>56</v>
      </c>
      <c r="J16" s="3">
        <v>40</v>
      </c>
      <c r="K16" s="3">
        <v>82</v>
      </c>
      <c r="L16" s="77">
        <v>88</v>
      </c>
      <c r="M16" s="77">
        <v>74</v>
      </c>
      <c r="N16" s="3"/>
      <c r="O16" s="3"/>
      <c r="P16" s="16">
        <f t="shared" si="0"/>
        <v>726</v>
      </c>
      <c r="Q16" s="16">
        <f t="shared" si="1"/>
        <v>630</v>
      </c>
      <c r="R16" s="15"/>
      <c r="T16" s="61">
        <v>9</v>
      </c>
      <c r="U16" s="52" t="s">
        <v>108</v>
      </c>
      <c r="V16" s="61">
        <v>84</v>
      </c>
      <c r="X16" s="61">
        <v>9</v>
      </c>
      <c r="Y16" s="52" t="s">
        <v>5</v>
      </c>
      <c r="Z16" s="61">
        <v>154</v>
      </c>
      <c r="AB16" s="61">
        <v>9</v>
      </c>
      <c r="AC16" s="52" t="s">
        <v>96</v>
      </c>
      <c r="AD16" s="61">
        <v>92</v>
      </c>
      <c r="AF16" s="61">
        <v>9</v>
      </c>
      <c r="AG16" s="52" t="s">
        <v>183</v>
      </c>
      <c r="AH16" s="61">
        <v>180</v>
      </c>
      <c r="AJ16" s="61">
        <v>9</v>
      </c>
      <c r="AK16" s="52" t="s">
        <v>126</v>
      </c>
      <c r="AL16" s="61">
        <v>260</v>
      </c>
      <c r="AN16" s="61">
        <v>9</v>
      </c>
      <c r="AO16" s="52" t="s">
        <v>126</v>
      </c>
      <c r="AP16" s="94">
        <v>332</v>
      </c>
      <c r="AQ16" s="52"/>
      <c r="AR16" s="61">
        <v>9</v>
      </c>
      <c r="AS16" s="52" t="s">
        <v>126</v>
      </c>
      <c r="AT16" s="94">
        <v>402</v>
      </c>
      <c r="AU16" s="52"/>
      <c r="AV16" s="61">
        <v>9</v>
      </c>
      <c r="AW16" s="52" t="s">
        <v>125</v>
      </c>
      <c r="AX16" s="94">
        <v>485</v>
      </c>
      <c r="AY16" s="52"/>
      <c r="AZ16" s="61">
        <v>9</v>
      </c>
      <c r="BA16" s="52" t="s">
        <v>125</v>
      </c>
      <c r="BB16" s="94">
        <v>579</v>
      </c>
      <c r="BC16" s="52"/>
      <c r="BD16" s="61">
        <v>9</v>
      </c>
      <c r="BE16" s="52" t="s">
        <v>124</v>
      </c>
      <c r="BF16" s="94">
        <v>630</v>
      </c>
      <c r="BG16" s="52"/>
      <c r="BK16" s="52"/>
    </row>
    <row r="17" spans="1:63" ht="15">
      <c r="A17" s="61">
        <v>10</v>
      </c>
      <c r="B17" s="52" t="s">
        <v>125</v>
      </c>
      <c r="C17" s="116">
        <v>55</v>
      </c>
      <c r="D17" s="3">
        <v>10</v>
      </c>
      <c r="E17" s="3">
        <v>88</v>
      </c>
      <c r="F17" s="3">
        <v>82</v>
      </c>
      <c r="G17" s="3">
        <v>54</v>
      </c>
      <c r="H17" s="3">
        <v>50</v>
      </c>
      <c r="I17" s="77">
        <v>82</v>
      </c>
      <c r="J17" s="3">
        <v>81</v>
      </c>
      <c r="K17" s="3">
        <v>98</v>
      </c>
      <c r="L17" s="77">
        <v>94</v>
      </c>
      <c r="M17" s="77">
        <v>40</v>
      </c>
      <c r="N17" s="3"/>
      <c r="O17" s="3"/>
      <c r="P17" s="16">
        <f t="shared" si="0"/>
        <v>679</v>
      </c>
      <c r="Q17" s="16">
        <f t="shared" si="1"/>
        <v>629</v>
      </c>
      <c r="R17" s="15"/>
      <c r="T17" s="61">
        <v>10</v>
      </c>
      <c r="U17" s="52" t="s">
        <v>96</v>
      </c>
      <c r="V17" s="61">
        <v>82</v>
      </c>
      <c r="X17" s="61">
        <v>10</v>
      </c>
      <c r="Y17" s="52" t="s">
        <v>153</v>
      </c>
      <c r="Z17" s="61">
        <v>152</v>
      </c>
      <c r="AB17" s="61">
        <v>10</v>
      </c>
      <c r="AC17" s="52" t="s">
        <v>102</v>
      </c>
      <c r="AD17" s="61">
        <v>92</v>
      </c>
      <c r="AF17" s="61">
        <v>10</v>
      </c>
      <c r="AG17" s="52" t="s">
        <v>155</v>
      </c>
      <c r="AH17" s="61">
        <v>180</v>
      </c>
      <c r="AJ17" s="61">
        <v>10</v>
      </c>
      <c r="AK17" s="52" t="s">
        <v>155</v>
      </c>
      <c r="AL17" s="61">
        <v>254</v>
      </c>
      <c r="AN17" s="61">
        <v>10</v>
      </c>
      <c r="AO17" s="52" t="s">
        <v>124</v>
      </c>
      <c r="AP17" s="94">
        <v>316</v>
      </c>
      <c r="AQ17" s="52"/>
      <c r="AR17" s="61">
        <v>10</v>
      </c>
      <c r="AS17" s="52" t="s">
        <v>125</v>
      </c>
      <c r="AT17" s="94">
        <v>387</v>
      </c>
      <c r="AU17" s="52"/>
      <c r="AV17" s="61">
        <v>10</v>
      </c>
      <c r="AW17" s="52" t="s">
        <v>126</v>
      </c>
      <c r="AX17" s="94">
        <v>480</v>
      </c>
      <c r="AY17" s="52"/>
      <c r="AZ17" s="61">
        <v>10</v>
      </c>
      <c r="BA17" s="52" t="s">
        <v>126</v>
      </c>
      <c r="BB17" s="94">
        <v>564</v>
      </c>
      <c r="BC17" s="52"/>
      <c r="BD17" s="61">
        <v>10</v>
      </c>
      <c r="BE17" s="52" t="s">
        <v>125</v>
      </c>
      <c r="BF17" s="94">
        <v>629</v>
      </c>
      <c r="BG17" s="52"/>
      <c r="BK17" s="52"/>
    </row>
    <row r="18" spans="1:63" ht="15">
      <c r="A18" s="61">
        <v>11</v>
      </c>
      <c r="B18" s="52" t="s">
        <v>126</v>
      </c>
      <c r="C18" s="116">
        <v>247</v>
      </c>
      <c r="D18" s="3">
        <v>86</v>
      </c>
      <c r="E18" s="3">
        <v>70</v>
      </c>
      <c r="F18" s="3">
        <v>50</v>
      </c>
      <c r="G18" s="3">
        <v>96</v>
      </c>
      <c r="H18" s="3">
        <v>78</v>
      </c>
      <c r="I18" s="77">
        <v>72</v>
      </c>
      <c r="J18" s="3">
        <v>28</v>
      </c>
      <c r="K18" s="3">
        <v>78</v>
      </c>
      <c r="L18" s="77">
        <v>84</v>
      </c>
      <c r="M18" s="77">
        <v>44</v>
      </c>
      <c r="N18" s="3"/>
      <c r="O18" s="3"/>
      <c r="P18" s="16">
        <f t="shared" si="0"/>
        <v>686</v>
      </c>
      <c r="Q18" s="16">
        <f t="shared" si="1"/>
        <v>614</v>
      </c>
      <c r="R18" s="15"/>
      <c r="T18" s="61">
        <v>11</v>
      </c>
      <c r="U18" s="52" t="s">
        <v>112</v>
      </c>
      <c r="V18" s="61">
        <v>80</v>
      </c>
      <c r="X18" s="61">
        <v>11</v>
      </c>
      <c r="Y18" s="52" t="s">
        <v>172</v>
      </c>
      <c r="Z18" s="61">
        <v>146</v>
      </c>
      <c r="AB18" s="61">
        <v>11</v>
      </c>
      <c r="AC18" s="52" t="s">
        <v>183</v>
      </c>
      <c r="AD18" s="61">
        <v>92</v>
      </c>
      <c r="AF18" s="61">
        <v>11</v>
      </c>
      <c r="AG18" s="52" t="s">
        <v>134</v>
      </c>
      <c r="AH18" s="61">
        <v>178</v>
      </c>
      <c r="AJ18" s="61">
        <v>11</v>
      </c>
      <c r="AK18" s="52" t="s">
        <v>124</v>
      </c>
      <c r="AL18" s="61">
        <v>242</v>
      </c>
      <c r="AN18" s="61">
        <v>11</v>
      </c>
      <c r="AO18" s="52" t="s">
        <v>134</v>
      </c>
      <c r="AP18" s="94">
        <v>316</v>
      </c>
      <c r="AQ18" s="52"/>
      <c r="AR18" s="61">
        <v>11</v>
      </c>
      <c r="AS18" s="52" t="s">
        <v>124</v>
      </c>
      <c r="AT18" s="94">
        <v>386</v>
      </c>
      <c r="AU18" s="52"/>
      <c r="AV18" s="61">
        <v>11</v>
      </c>
      <c r="AW18" s="52" t="s">
        <v>124</v>
      </c>
      <c r="AX18" s="94">
        <v>468</v>
      </c>
      <c r="AY18" s="52"/>
      <c r="AZ18" s="61">
        <v>11</v>
      </c>
      <c r="BA18" s="52" t="s">
        <v>124</v>
      </c>
      <c r="BB18" s="94">
        <v>556</v>
      </c>
      <c r="BC18" s="52"/>
      <c r="BD18" s="61">
        <v>11</v>
      </c>
      <c r="BE18" s="52" t="s">
        <v>126</v>
      </c>
      <c r="BF18" s="94">
        <v>614</v>
      </c>
      <c r="BG18" s="52"/>
      <c r="BK18" s="52"/>
    </row>
    <row r="19" spans="1:63" ht="15">
      <c r="A19" s="61">
        <v>12</v>
      </c>
      <c r="B19" s="52" t="s">
        <v>93</v>
      </c>
      <c r="C19" s="116">
        <v>495</v>
      </c>
      <c r="D19" s="26">
        <v>78</v>
      </c>
      <c r="E19" s="3">
        <v>80</v>
      </c>
      <c r="F19" s="3">
        <v>76</v>
      </c>
      <c r="G19" s="3">
        <v>80</v>
      </c>
      <c r="H19" s="3">
        <v>56</v>
      </c>
      <c r="I19" s="77">
        <v>60</v>
      </c>
      <c r="J19" s="3">
        <v>62</v>
      </c>
      <c r="K19" s="3">
        <v>64</v>
      </c>
      <c r="L19" s="77">
        <v>70</v>
      </c>
      <c r="M19" s="77">
        <v>82</v>
      </c>
      <c r="N19" s="3"/>
      <c r="O19" s="3"/>
      <c r="P19" s="16">
        <f t="shared" si="0"/>
        <v>708</v>
      </c>
      <c r="Q19" s="16">
        <f t="shared" si="1"/>
        <v>592</v>
      </c>
      <c r="R19" s="15"/>
      <c r="T19" s="61">
        <v>12</v>
      </c>
      <c r="U19" s="52" t="s">
        <v>93</v>
      </c>
      <c r="V19" s="61">
        <v>78</v>
      </c>
      <c r="X19" s="61">
        <v>12</v>
      </c>
      <c r="Y19" s="52" t="s">
        <v>138</v>
      </c>
      <c r="Z19" s="61">
        <v>144</v>
      </c>
      <c r="AB19" s="61">
        <v>12</v>
      </c>
      <c r="AC19" s="52" t="s">
        <v>112</v>
      </c>
      <c r="AD19" s="61">
        <v>90</v>
      </c>
      <c r="AF19" s="61">
        <v>12</v>
      </c>
      <c r="AG19" s="52" t="s">
        <v>124</v>
      </c>
      <c r="AH19" s="61">
        <v>168</v>
      </c>
      <c r="AJ19" s="61">
        <v>12</v>
      </c>
      <c r="AK19" s="52" t="s">
        <v>93</v>
      </c>
      <c r="AL19" s="61">
        <v>238</v>
      </c>
      <c r="AN19" s="61">
        <v>12</v>
      </c>
      <c r="AO19" s="52" t="s">
        <v>93</v>
      </c>
      <c r="AP19" s="94">
        <v>314</v>
      </c>
      <c r="AQ19" s="52"/>
      <c r="AR19" s="61">
        <v>12</v>
      </c>
      <c r="AS19" s="52" t="s">
        <v>120</v>
      </c>
      <c r="AT19" s="94">
        <v>378</v>
      </c>
      <c r="AU19" s="52"/>
      <c r="AV19" s="61">
        <v>12</v>
      </c>
      <c r="AW19" s="52" t="s">
        <v>227</v>
      </c>
      <c r="AX19" s="94">
        <v>444</v>
      </c>
      <c r="AY19" s="52"/>
      <c r="AZ19" s="61">
        <v>12</v>
      </c>
      <c r="BA19" s="52" t="s">
        <v>120</v>
      </c>
      <c r="BB19" s="94">
        <v>518</v>
      </c>
      <c r="BC19" s="52"/>
      <c r="BD19" s="61">
        <v>12</v>
      </c>
      <c r="BE19" s="52" t="s">
        <v>93</v>
      </c>
      <c r="BF19" s="94">
        <v>592</v>
      </c>
      <c r="BG19" s="52"/>
      <c r="BK19" s="52"/>
    </row>
    <row r="20" spans="1:63" ht="15">
      <c r="A20" s="61">
        <v>13</v>
      </c>
      <c r="B20" s="52" t="s">
        <v>120</v>
      </c>
      <c r="C20" s="115">
        <v>181</v>
      </c>
      <c r="D20" s="3">
        <v>62</v>
      </c>
      <c r="E20" s="3">
        <v>58</v>
      </c>
      <c r="F20" s="3">
        <v>66</v>
      </c>
      <c r="G20" s="3">
        <v>98</v>
      </c>
      <c r="H20" s="3">
        <v>62</v>
      </c>
      <c r="I20" s="77">
        <v>80</v>
      </c>
      <c r="J20" s="3">
        <v>72</v>
      </c>
      <c r="K20" s="3">
        <v>50</v>
      </c>
      <c r="L20" s="77">
        <v>78</v>
      </c>
      <c r="M20" s="77">
        <v>52</v>
      </c>
      <c r="N20" s="3"/>
      <c r="O20" s="3"/>
      <c r="P20" s="16">
        <f t="shared" si="0"/>
        <v>678</v>
      </c>
      <c r="Q20" s="16">
        <f t="shared" si="1"/>
        <v>576</v>
      </c>
      <c r="R20"/>
      <c r="T20" s="61">
        <v>13</v>
      </c>
      <c r="U20" s="52" t="s">
        <v>117</v>
      </c>
      <c r="V20" s="61">
        <v>76</v>
      </c>
      <c r="X20" s="61">
        <v>13</v>
      </c>
      <c r="Y20" s="52" t="s">
        <v>87</v>
      </c>
      <c r="Z20" s="61">
        <v>138</v>
      </c>
      <c r="AB20" s="61">
        <v>13</v>
      </c>
      <c r="AC20" s="52" t="s">
        <v>155</v>
      </c>
      <c r="AD20" s="61">
        <v>90</v>
      </c>
      <c r="AF20" s="61">
        <v>13</v>
      </c>
      <c r="AG20" s="52" t="s">
        <v>120</v>
      </c>
      <c r="AH20" s="61">
        <v>164</v>
      </c>
      <c r="AJ20" s="61">
        <v>13</v>
      </c>
      <c r="AK20" s="52" t="s">
        <v>134</v>
      </c>
      <c r="AL20" s="61">
        <v>238</v>
      </c>
      <c r="AN20" s="61">
        <v>13</v>
      </c>
      <c r="AO20" s="52" t="s">
        <v>120</v>
      </c>
      <c r="AP20" s="94">
        <v>306</v>
      </c>
      <c r="AQ20" s="52"/>
      <c r="AR20" s="61">
        <v>13</v>
      </c>
      <c r="AS20" s="52" t="s">
        <v>93</v>
      </c>
      <c r="AT20" s="94">
        <v>376</v>
      </c>
      <c r="AU20" s="52"/>
      <c r="AV20" s="61">
        <v>13</v>
      </c>
      <c r="AW20" s="52" t="s">
        <v>127</v>
      </c>
      <c r="AX20" s="94">
        <v>444</v>
      </c>
      <c r="AY20" s="52"/>
      <c r="AZ20" s="61">
        <v>13</v>
      </c>
      <c r="BA20" s="52" t="s">
        <v>93</v>
      </c>
      <c r="BB20" s="94">
        <v>510</v>
      </c>
      <c r="BC20" s="52"/>
      <c r="BD20" s="61">
        <v>13</v>
      </c>
      <c r="BE20" s="52" t="s">
        <v>120</v>
      </c>
      <c r="BF20" s="94">
        <v>576</v>
      </c>
      <c r="BG20" s="52"/>
      <c r="BK20" s="52"/>
    </row>
    <row r="21" spans="1:63" ht="15">
      <c r="A21" s="61">
        <v>14</v>
      </c>
      <c r="B21" s="52" t="s">
        <v>127</v>
      </c>
      <c r="C21" s="115">
        <v>102</v>
      </c>
      <c r="D21" s="26">
        <v>28</v>
      </c>
      <c r="E21" s="3">
        <v>64</v>
      </c>
      <c r="F21" s="3">
        <v>64</v>
      </c>
      <c r="G21" s="3">
        <v>30</v>
      </c>
      <c r="H21" s="3">
        <v>92</v>
      </c>
      <c r="I21" s="77">
        <v>86</v>
      </c>
      <c r="J21" s="3">
        <v>68</v>
      </c>
      <c r="K21" s="3">
        <v>70</v>
      </c>
      <c r="L21" s="77">
        <v>50</v>
      </c>
      <c r="M21" s="77">
        <v>54</v>
      </c>
      <c r="N21" s="3"/>
      <c r="O21" s="3"/>
      <c r="P21" s="16">
        <f t="shared" si="0"/>
        <v>606</v>
      </c>
      <c r="Q21" s="16">
        <f t="shared" si="1"/>
        <v>548</v>
      </c>
      <c r="R21" s="15"/>
      <c r="T21" s="61">
        <v>14</v>
      </c>
      <c r="U21" s="52" t="s">
        <v>124</v>
      </c>
      <c r="V21" s="61">
        <v>74</v>
      </c>
      <c r="X21" s="61">
        <v>14</v>
      </c>
      <c r="Y21" s="52" t="s">
        <v>113</v>
      </c>
      <c r="Z21" s="61">
        <v>134</v>
      </c>
      <c r="AB21" s="61">
        <v>14</v>
      </c>
      <c r="AC21" s="52" t="s">
        <v>87</v>
      </c>
      <c r="AD21" s="61">
        <v>88</v>
      </c>
      <c r="AF21" s="61">
        <v>14</v>
      </c>
      <c r="AG21" s="52" t="s">
        <v>234</v>
      </c>
      <c r="AH21" s="61">
        <v>162</v>
      </c>
      <c r="AJ21" s="61">
        <v>14</v>
      </c>
      <c r="AK21" s="52" t="s">
        <v>234</v>
      </c>
      <c r="AL21" s="61">
        <v>238</v>
      </c>
      <c r="AN21" s="61">
        <v>14</v>
      </c>
      <c r="AO21" s="52" t="s">
        <v>125</v>
      </c>
      <c r="AP21" s="94">
        <v>306</v>
      </c>
      <c r="AQ21" s="52"/>
      <c r="AR21" s="61">
        <v>14</v>
      </c>
      <c r="AS21" s="52" t="s">
        <v>127</v>
      </c>
      <c r="AT21" s="94">
        <v>374</v>
      </c>
      <c r="AU21" s="52"/>
      <c r="AV21" s="61">
        <v>14</v>
      </c>
      <c r="AW21" s="52" t="s">
        <v>93</v>
      </c>
      <c r="AX21" s="94">
        <v>440</v>
      </c>
      <c r="AY21" s="52"/>
      <c r="AZ21" s="61">
        <v>14</v>
      </c>
      <c r="BA21" s="52" t="s">
        <v>127</v>
      </c>
      <c r="BB21" s="94">
        <v>494</v>
      </c>
      <c r="BC21" s="52"/>
      <c r="BD21" s="61">
        <v>14</v>
      </c>
      <c r="BE21" s="52" t="s">
        <v>127</v>
      </c>
      <c r="BF21" s="94">
        <v>548</v>
      </c>
      <c r="BG21" s="52"/>
      <c r="BK21" s="52"/>
    </row>
    <row r="22" spans="1:63" ht="15">
      <c r="A22" s="61">
        <v>15</v>
      </c>
      <c r="B22" s="52" t="s">
        <v>234</v>
      </c>
      <c r="C22" s="116">
        <v>60</v>
      </c>
      <c r="D22" s="3">
        <v>42</v>
      </c>
      <c r="E22" s="3">
        <v>78</v>
      </c>
      <c r="F22" s="3">
        <v>84</v>
      </c>
      <c r="G22" s="3">
        <v>42</v>
      </c>
      <c r="H22" s="3">
        <v>76</v>
      </c>
      <c r="I22" s="77">
        <v>44</v>
      </c>
      <c r="J22" s="3">
        <v>56</v>
      </c>
      <c r="K22" s="3">
        <v>34</v>
      </c>
      <c r="L22" s="77">
        <v>64</v>
      </c>
      <c r="M22" s="77">
        <v>80</v>
      </c>
      <c r="N22" s="3"/>
      <c r="O22" s="3"/>
      <c r="P22" s="16">
        <f t="shared" si="0"/>
        <v>600</v>
      </c>
      <c r="Q22" s="16">
        <f t="shared" si="1"/>
        <v>524</v>
      </c>
      <c r="T22" s="61">
        <v>15</v>
      </c>
      <c r="U22" s="52" t="s">
        <v>109</v>
      </c>
      <c r="V22" s="61">
        <v>72</v>
      </c>
      <c r="X22" s="61">
        <v>15</v>
      </c>
      <c r="Y22" s="52" t="s">
        <v>155</v>
      </c>
      <c r="Z22" s="61">
        <v>130</v>
      </c>
      <c r="AB22" s="61">
        <v>15</v>
      </c>
      <c r="AC22" s="52" t="s">
        <v>124</v>
      </c>
      <c r="AD22" s="61">
        <v>86</v>
      </c>
      <c r="AF22" s="61">
        <v>15</v>
      </c>
      <c r="AG22" s="52" t="s">
        <v>93</v>
      </c>
      <c r="AH22" s="61">
        <v>160</v>
      </c>
      <c r="AJ22" s="61">
        <v>15</v>
      </c>
      <c r="AK22" s="52" t="s">
        <v>120</v>
      </c>
      <c r="AL22" s="61">
        <v>226</v>
      </c>
      <c r="AN22" s="61">
        <v>15</v>
      </c>
      <c r="AO22" s="52" t="s">
        <v>127</v>
      </c>
      <c r="AP22" s="94">
        <v>306</v>
      </c>
      <c r="AQ22" s="52"/>
      <c r="AR22" s="61">
        <v>15</v>
      </c>
      <c r="AS22" s="52" t="s">
        <v>137</v>
      </c>
      <c r="AT22" s="94">
        <v>358</v>
      </c>
      <c r="AU22" s="52"/>
      <c r="AV22" s="61">
        <v>15</v>
      </c>
      <c r="AW22" s="52" t="s">
        <v>120</v>
      </c>
      <c r="AX22" s="94">
        <v>440</v>
      </c>
      <c r="AY22" s="52"/>
      <c r="AZ22" s="61">
        <v>15</v>
      </c>
      <c r="BA22" s="52" t="s">
        <v>137</v>
      </c>
      <c r="BB22" s="94">
        <v>474</v>
      </c>
      <c r="BC22" s="52"/>
      <c r="BD22" s="61">
        <v>15</v>
      </c>
      <c r="BE22" s="52" t="s">
        <v>234</v>
      </c>
      <c r="BF22" s="94">
        <v>524</v>
      </c>
      <c r="BG22" s="52"/>
      <c r="BK22" s="52"/>
    </row>
    <row r="23" spans="1:63" ht="15">
      <c r="A23" s="61">
        <v>16</v>
      </c>
      <c r="B23" s="52" t="s">
        <v>137</v>
      </c>
      <c r="C23" s="116">
        <v>274</v>
      </c>
      <c r="D23" s="3">
        <v>20</v>
      </c>
      <c r="E23" s="3">
        <v>66</v>
      </c>
      <c r="F23" s="3">
        <v>78</v>
      </c>
      <c r="G23" s="3">
        <v>10</v>
      </c>
      <c r="H23" s="3">
        <v>72</v>
      </c>
      <c r="I23" s="77">
        <v>68</v>
      </c>
      <c r="J23" s="3">
        <v>74</v>
      </c>
      <c r="K23" s="3">
        <v>74</v>
      </c>
      <c r="L23" s="77">
        <v>42</v>
      </c>
      <c r="M23" s="77">
        <v>46</v>
      </c>
      <c r="N23" s="3"/>
      <c r="O23" s="3"/>
      <c r="P23" s="16">
        <f t="shared" si="0"/>
        <v>550</v>
      </c>
      <c r="Q23" s="16">
        <f t="shared" si="1"/>
        <v>520</v>
      </c>
      <c r="R23" s="15"/>
      <c r="T23" s="61">
        <v>16</v>
      </c>
      <c r="U23" s="52" t="s">
        <v>119</v>
      </c>
      <c r="V23" s="61">
        <v>70</v>
      </c>
      <c r="X23" s="61">
        <v>16</v>
      </c>
      <c r="Y23" s="52" t="s">
        <v>183</v>
      </c>
      <c r="Z23" s="61">
        <v>129</v>
      </c>
      <c r="AB23" s="61">
        <v>16</v>
      </c>
      <c r="AC23" s="52" t="s">
        <v>126</v>
      </c>
      <c r="AD23" s="61">
        <v>86</v>
      </c>
      <c r="AF23" s="61">
        <v>16</v>
      </c>
      <c r="AG23" s="52" t="s">
        <v>87</v>
      </c>
      <c r="AH23" s="61">
        <v>158</v>
      </c>
      <c r="AJ23" s="61">
        <v>16</v>
      </c>
      <c r="AK23" s="52" t="s">
        <v>125</v>
      </c>
      <c r="AL23" s="61">
        <v>224</v>
      </c>
      <c r="AN23" s="61">
        <v>16</v>
      </c>
      <c r="AO23" s="52" t="s">
        <v>155</v>
      </c>
      <c r="AP23" s="94">
        <v>300</v>
      </c>
      <c r="AQ23" s="52"/>
      <c r="AR23" s="61">
        <v>16</v>
      </c>
      <c r="AS23" s="52" t="s">
        <v>227</v>
      </c>
      <c r="AT23" s="94">
        <v>354</v>
      </c>
      <c r="AU23" s="52"/>
      <c r="AV23" s="61">
        <v>16</v>
      </c>
      <c r="AW23" s="52" t="s">
        <v>137</v>
      </c>
      <c r="AX23" s="94">
        <v>432</v>
      </c>
      <c r="AY23" s="52"/>
      <c r="AZ23" s="61">
        <v>16</v>
      </c>
      <c r="BA23" s="52" t="s">
        <v>227</v>
      </c>
      <c r="BB23" s="94">
        <v>454</v>
      </c>
      <c r="BC23" s="52"/>
      <c r="BD23" s="61">
        <v>16</v>
      </c>
      <c r="BE23" s="52" t="s">
        <v>137</v>
      </c>
      <c r="BF23" s="94">
        <v>520</v>
      </c>
      <c r="BG23" s="52"/>
      <c r="BK23" s="52"/>
    </row>
    <row r="24" spans="1:63" ht="15">
      <c r="A24" s="61">
        <v>17</v>
      </c>
      <c r="B24" s="52" t="s">
        <v>155</v>
      </c>
      <c r="C24" s="116">
        <v>366</v>
      </c>
      <c r="D24" s="3">
        <v>90</v>
      </c>
      <c r="E24" s="3">
        <v>40</v>
      </c>
      <c r="F24" s="3">
        <v>46</v>
      </c>
      <c r="G24" s="3">
        <v>90</v>
      </c>
      <c r="H24" s="3">
        <v>74</v>
      </c>
      <c r="I24" s="77">
        <v>40</v>
      </c>
      <c r="J24" s="3">
        <v>26</v>
      </c>
      <c r="K24" s="3">
        <v>60</v>
      </c>
      <c r="L24" s="77">
        <v>22</v>
      </c>
      <c r="M24" s="77">
        <v>58</v>
      </c>
      <c r="N24" s="3"/>
      <c r="O24" s="3"/>
      <c r="P24" s="16">
        <f t="shared" si="0"/>
        <v>546</v>
      </c>
      <c r="Q24" s="16">
        <f t="shared" si="1"/>
        <v>498</v>
      </c>
      <c r="R24" s="15"/>
      <c r="T24" s="61">
        <v>17</v>
      </c>
      <c r="U24" s="52" t="s">
        <v>138</v>
      </c>
      <c r="V24" s="61">
        <v>68</v>
      </c>
      <c r="X24" s="61">
        <v>17</v>
      </c>
      <c r="Y24" s="52" t="s">
        <v>120</v>
      </c>
      <c r="Z24" s="61">
        <v>120</v>
      </c>
      <c r="AB24" s="61">
        <v>17</v>
      </c>
      <c r="AC24" s="52" t="s">
        <v>88</v>
      </c>
      <c r="AD24" s="61">
        <v>84</v>
      </c>
      <c r="AF24" s="61">
        <v>17</v>
      </c>
      <c r="AG24" s="52" t="s">
        <v>125</v>
      </c>
      <c r="AH24" s="61">
        <v>154</v>
      </c>
      <c r="AJ24" s="61">
        <v>17</v>
      </c>
      <c r="AK24" s="52" t="s">
        <v>171</v>
      </c>
      <c r="AL24" s="61">
        <v>220</v>
      </c>
      <c r="AN24" s="61">
        <v>17</v>
      </c>
      <c r="AO24" s="52" t="s">
        <v>90</v>
      </c>
      <c r="AP24" s="94">
        <v>298</v>
      </c>
      <c r="AQ24" s="52"/>
      <c r="AR24" s="61">
        <v>17</v>
      </c>
      <c r="AS24" s="52" t="s">
        <v>155</v>
      </c>
      <c r="AT24" s="94">
        <v>340</v>
      </c>
      <c r="AU24" s="52"/>
      <c r="AV24" s="61">
        <v>17</v>
      </c>
      <c r="AW24" s="52" t="s">
        <v>155</v>
      </c>
      <c r="AX24" s="94">
        <v>400</v>
      </c>
      <c r="AY24" s="52"/>
      <c r="AZ24" s="61">
        <v>17</v>
      </c>
      <c r="BA24" s="52" t="s">
        <v>234</v>
      </c>
      <c r="BB24" s="94">
        <v>444</v>
      </c>
      <c r="BC24" s="52"/>
      <c r="BD24" s="61">
        <v>17</v>
      </c>
      <c r="BE24" s="52" t="s">
        <v>155</v>
      </c>
      <c r="BF24" s="94">
        <v>498</v>
      </c>
      <c r="BG24" s="52"/>
      <c r="BK24" s="52"/>
    </row>
    <row r="25" spans="1:63" ht="15">
      <c r="A25" s="61">
        <v>18</v>
      </c>
      <c r="B25" s="52" t="s">
        <v>119</v>
      </c>
      <c r="C25" s="116">
        <v>598</v>
      </c>
      <c r="D25" s="3">
        <v>70</v>
      </c>
      <c r="E25" s="3">
        <v>42</v>
      </c>
      <c r="F25" s="3">
        <v>56</v>
      </c>
      <c r="G25" s="3">
        <v>68</v>
      </c>
      <c r="H25" s="3">
        <v>68</v>
      </c>
      <c r="I25" s="77">
        <v>42</v>
      </c>
      <c r="J25" s="3">
        <v>38</v>
      </c>
      <c r="K25" s="3">
        <v>32</v>
      </c>
      <c r="L25" s="77">
        <v>62</v>
      </c>
      <c r="M25" s="77">
        <v>72</v>
      </c>
      <c r="N25" s="3"/>
      <c r="O25" s="3"/>
      <c r="P25" s="16">
        <f t="shared" si="0"/>
        <v>550</v>
      </c>
      <c r="Q25" s="16">
        <f t="shared" si="1"/>
        <v>480</v>
      </c>
      <c r="R25" s="15"/>
      <c r="T25" s="61">
        <v>18</v>
      </c>
      <c r="U25" s="52" t="s">
        <v>113</v>
      </c>
      <c r="V25" s="61">
        <v>66</v>
      </c>
      <c r="X25" s="61">
        <v>18</v>
      </c>
      <c r="Y25" s="52" t="s">
        <v>234</v>
      </c>
      <c r="Z25" s="61">
        <v>120</v>
      </c>
      <c r="AB25" s="61">
        <v>18</v>
      </c>
      <c r="AC25" s="52" t="s">
        <v>108</v>
      </c>
      <c r="AD25" s="61">
        <v>84</v>
      </c>
      <c r="AF25" s="61">
        <v>18</v>
      </c>
      <c r="AG25" s="52" t="s">
        <v>153</v>
      </c>
      <c r="AH25" s="61">
        <v>152</v>
      </c>
      <c r="AJ25" s="61">
        <v>18</v>
      </c>
      <c r="AK25" s="52" t="s">
        <v>127</v>
      </c>
      <c r="AL25" s="61">
        <v>220</v>
      </c>
      <c r="AN25" s="61">
        <v>18</v>
      </c>
      <c r="AO25" s="52" t="s">
        <v>137</v>
      </c>
      <c r="AP25" s="94">
        <v>284</v>
      </c>
      <c r="AQ25" s="52"/>
      <c r="AR25" s="61">
        <v>18</v>
      </c>
      <c r="AS25" s="52" t="s">
        <v>234</v>
      </c>
      <c r="AT25" s="94">
        <v>338</v>
      </c>
      <c r="AU25" s="52"/>
      <c r="AV25" s="61">
        <v>18</v>
      </c>
      <c r="AW25" s="52" t="s">
        <v>234</v>
      </c>
      <c r="AX25" s="94">
        <v>380</v>
      </c>
      <c r="AY25" s="52"/>
      <c r="AZ25" s="61">
        <v>18</v>
      </c>
      <c r="BA25" s="52" t="s">
        <v>155</v>
      </c>
      <c r="BB25" s="94">
        <v>440</v>
      </c>
      <c r="BC25" s="52"/>
      <c r="BD25" s="61">
        <v>18</v>
      </c>
      <c r="BE25" s="52" t="s">
        <v>119</v>
      </c>
      <c r="BF25" s="94">
        <v>480</v>
      </c>
      <c r="BG25" s="52"/>
      <c r="BK25" s="52"/>
    </row>
    <row r="26" spans="1:63" ht="15">
      <c r="A26" s="61">
        <v>19</v>
      </c>
      <c r="B26" s="52" t="s">
        <v>153</v>
      </c>
      <c r="C26" s="116">
        <v>909</v>
      </c>
      <c r="D26" s="26">
        <v>98</v>
      </c>
      <c r="E26" s="3">
        <v>54</v>
      </c>
      <c r="F26" s="3">
        <v>22</v>
      </c>
      <c r="G26" s="3">
        <v>36</v>
      </c>
      <c r="H26" s="3">
        <v>40</v>
      </c>
      <c r="I26" s="77">
        <v>36</v>
      </c>
      <c r="J26" s="3">
        <v>48</v>
      </c>
      <c r="K26" s="3">
        <v>22</v>
      </c>
      <c r="L26" s="77">
        <v>76</v>
      </c>
      <c r="M26" s="77">
        <v>92</v>
      </c>
      <c r="N26" s="3"/>
      <c r="O26" s="3"/>
      <c r="P26" s="16">
        <f t="shared" si="0"/>
        <v>524</v>
      </c>
      <c r="Q26" s="16">
        <f t="shared" si="1"/>
        <v>480</v>
      </c>
      <c r="R26" s="15"/>
      <c r="T26" s="61">
        <v>19</v>
      </c>
      <c r="U26" s="52" t="s">
        <v>128</v>
      </c>
      <c r="V26" s="61">
        <v>64</v>
      </c>
      <c r="X26" s="61">
        <v>19</v>
      </c>
      <c r="Y26" s="52" t="s">
        <v>92</v>
      </c>
      <c r="Z26" s="61">
        <v>116</v>
      </c>
      <c r="AB26" s="61">
        <v>19</v>
      </c>
      <c r="AC26" s="52" t="s">
        <v>234</v>
      </c>
      <c r="AD26" s="61">
        <v>84</v>
      </c>
      <c r="AF26" s="61">
        <v>19</v>
      </c>
      <c r="AG26" s="52" t="s">
        <v>138</v>
      </c>
      <c r="AH26" s="61">
        <v>152</v>
      </c>
      <c r="AJ26" s="61">
        <v>19</v>
      </c>
      <c r="AK26" s="52" t="s">
        <v>138</v>
      </c>
      <c r="AL26" s="61">
        <v>220</v>
      </c>
      <c r="AN26" s="61">
        <v>19</v>
      </c>
      <c r="AO26" s="52" t="s">
        <v>234</v>
      </c>
      <c r="AP26" s="94">
        <v>282</v>
      </c>
      <c r="AQ26" s="52"/>
      <c r="AR26" s="61">
        <v>19</v>
      </c>
      <c r="AS26" s="52" t="s">
        <v>134</v>
      </c>
      <c r="AT26" s="94">
        <v>326</v>
      </c>
      <c r="AU26" s="52"/>
      <c r="AV26" s="61">
        <v>19</v>
      </c>
      <c r="AW26" s="52" t="s">
        <v>92</v>
      </c>
      <c r="AX26" s="94">
        <v>370</v>
      </c>
      <c r="AY26" s="52"/>
      <c r="AZ26" s="61">
        <v>19</v>
      </c>
      <c r="BA26" s="52" t="s">
        <v>92</v>
      </c>
      <c r="BB26" s="94">
        <v>414</v>
      </c>
      <c r="BC26" s="52"/>
      <c r="BD26" s="61">
        <v>19</v>
      </c>
      <c r="BE26" s="52" t="s">
        <v>153</v>
      </c>
      <c r="BF26" s="94">
        <v>480</v>
      </c>
      <c r="BG26" s="52"/>
      <c r="BK26" s="52"/>
    </row>
    <row r="27" spans="1:63" ht="15">
      <c r="A27" s="61">
        <v>20</v>
      </c>
      <c r="B27" s="52" t="s">
        <v>142</v>
      </c>
      <c r="C27" s="116">
        <v>65</v>
      </c>
      <c r="D27" s="3">
        <v>10</v>
      </c>
      <c r="E27" s="3">
        <v>74</v>
      </c>
      <c r="F27" s="3">
        <v>72</v>
      </c>
      <c r="G27" s="3">
        <v>38</v>
      </c>
      <c r="H27" s="3">
        <v>48</v>
      </c>
      <c r="I27" s="77">
        <v>52</v>
      </c>
      <c r="J27" s="3">
        <v>60</v>
      </c>
      <c r="K27" s="3">
        <v>56</v>
      </c>
      <c r="L27" s="77">
        <v>18</v>
      </c>
      <c r="M27" s="77">
        <v>64</v>
      </c>
      <c r="N27" s="3"/>
      <c r="O27" s="3"/>
      <c r="P27" s="16">
        <f t="shared" si="0"/>
        <v>492</v>
      </c>
      <c r="Q27" s="16">
        <f t="shared" si="1"/>
        <v>464</v>
      </c>
      <c r="R27" s="15"/>
      <c r="T27" s="61">
        <v>20</v>
      </c>
      <c r="U27" s="52" t="s">
        <v>120</v>
      </c>
      <c r="V27" s="61">
        <v>62</v>
      </c>
      <c r="X27" s="61">
        <v>20</v>
      </c>
      <c r="Y27" s="52" t="s">
        <v>119</v>
      </c>
      <c r="Z27" s="61">
        <v>112</v>
      </c>
      <c r="AB27" s="61">
        <v>20</v>
      </c>
      <c r="AC27" s="52" t="s">
        <v>125</v>
      </c>
      <c r="AD27" s="61">
        <v>82</v>
      </c>
      <c r="AF27" s="61">
        <v>20</v>
      </c>
      <c r="AG27" s="52" t="s">
        <v>142</v>
      </c>
      <c r="AH27" s="61">
        <v>148</v>
      </c>
      <c r="AJ27" s="61">
        <v>20</v>
      </c>
      <c r="AK27" s="52" t="s">
        <v>137</v>
      </c>
      <c r="AL27" s="61">
        <v>216</v>
      </c>
      <c r="AN27" s="61">
        <v>20</v>
      </c>
      <c r="AO27" s="52" t="s">
        <v>227</v>
      </c>
      <c r="AP27" s="94">
        <v>276</v>
      </c>
      <c r="AQ27" s="52"/>
      <c r="AR27" s="61">
        <v>20</v>
      </c>
      <c r="AS27" s="52" t="s">
        <v>138</v>
      </c>
      <c r="AT27" s="94">
        <v>310</v>
      </c>
      <c r="AU27" s="52"/>
      <c r="AV27" s="61">
        <v>20</v>
      </c>
      <c r="AW27" s="52" t="s">
        <v>142</v>
      </c>
      <c r="AX27" s="94">
        <v>362</v>
      </c>
      <c r="AY27" s="52"/>
      <c r="AZ27" s="61">
        <v>20</v>
      </c>
      <c r="BA27" s="52" t="s">
        <v>119</v>
      </c>
      <c r="BB27" s="94">
        <v>408</v>
      </c>
      <c r="BC27" s="52"/>
      <c r="BD27" s="61">
        <v>20</v>
      </c>
      <c r="BE27" s="52" t="s">
        <v>142</v>
      </c>
      <c r="BF27" s="94">
        <v>464</v>
      </c>
      <c r="BG27" s="52"/>
      <c r="BK27" s="52"/>
    </row>
    <row r="28" spans="1:63" ht="15">
      <c r="A28" s="61">
        <v>21</v>
      </c>
      <c r="B28" s="52" t="s">
        <v>227</v>
      </c>
      <c r="C28" s="116">
        <v>58</v>
      </c>
      <c r="D28" s="3">
        <v>10</v>
      </c>
      <c r="E28" s="3">
        <v>38</v>
      </c>
      <c r="F28" s="3">
        <v>98</v>
      </c>
      <c r="G28" s="3">
        <v>10</v>
      </c>
      <c r="H28" s="3">
        <v>44</v>
      </c>
      <c r="I28" s="77">
        <v>96</v>
      </c>
      <c r="J28" s="3">
        <v>78</v>
      </c>
      <c r="K28" s="3">
        <v>90</v>
      </c>
      <c r="L28" s="77">
        <v>10</v>
      </c>
      <c r="M28" s="77">
        <v>10</v>
      </c>
      <c r="N28" s="3"/>
      <c r="O28" s="3"/>
      <c r="P28" s="16">
        <f t="shared" si="0"/>
        <v>484</v>
      </c>
      <c r="Q28" s="16">
        <f t="shared" si="1"/>
        <v>464</v>
      </c>
      <c r="R28" s="15"/>
      <c r="T28" s="61">
        <v>21</v>
      </c>
      <c r="U28" s="52" t="s">
        <v>131</v>
      </c>
      <c r="V28" s="61">
        <v>60</v>
      </c>
      <c r="X28" s="61">
        <v>21</v>
      </c>
      <c r="Y28" s="52" t="s">
        <v>134</v>
      </c>
      <c r="Z28" s="61">
        <v>106</v>
      </c>
      <c r="AB28" s="61">
        <v>21</v>
      </c>
      <c r="AC28" s="52" t="s">
        <v>93</v>
      </c>
      <c r="AD28" s="61">
        <v>80</v>
      </c>
      <c r="AF28" s="61">
        <v>21</v>
      </c>
      <c r="AG28" s="52" t="s">
        <v>137</v>
      </c>
      <c r="AH28" s="61">
        <v>146</v>
      </c>
      <c r="AJ28" s="61">
        <v>21</v>
      </c>
      <c r="AK28" s="52" t="s">
        <v>90</v>
      </c>
      <c r="AL28" s="61">
        <v>214</v>
      </c>
      <c r="AN28" s="61">
        <v>21</v>
      </c>
      <c r="AO28" s="52" t="s">
        <v>138</v>
      </c>
      <c r="AP28" s="94">
        <v>268</v>
      </c>
      <c r="AQ28" s="52"/>
      <c r="AR28" s="61">
        <v>21</v>
      </c>
      <c r="AS28" s="52" t="s">
        <v>90</v>
      </c>
      <c r="AT28" s="94">
        <v>308</v>
      </c>
      <c r="AU28" s="52"/>
      <c r="AV28" s="61">
        <v>21</v>
      </c>
      <c r="AW28" s="52" t="s">
        <v>138</v>
      </c>
      <c r="AX28" s="94">
        <v>356</v>
      </c>
      <c r="AY28" s="52"/>
      <c r="AZ28" s="61">
        <v>21</v>
      </c>
      <c r="BA28" s="52" t="s">
        <v>138</v>
      </c>
      <c r="BB28" s="94">
        <v>402</v>
      </c>
      <c r="BC28" s="52"/>
      <c r="BD28" s="61">
        <v>21</v>
      </c>
      <c r="BE28" s="52" t="s">
        <v>227</v>
      </c>
      <c r="BF28" s="94">
        <v>464</v>
      </c>
      <c r="BG28" s="52"/>
      <c r="BK28" s="52"/>
    </row>
    <row r="29" spans="1:63" ht="15">
      <c r="A29" s="61">
        <v>22</v>
      </c>
      <c r="B29" s="52" t="s">
        <v>87</v>
      </c>
      <c r="C29" s="116">
        <v>385</v>
      </c>
      <c r="D29" s="26">
        <v>88</v>
      </c>
      <c r="E29" s="3">
        <v>50</v>
      </c>
      <c r="F29" s="3">
        <v>12</v>
      </c>
      <c r="G29" s="3">
        <v>70</v>
      </c>
      <c r="H29" s="3">
        <v>28</v>
      </c>
      <c r="I29" s="77">
        <v>10</v>
      </c>
      <c r="J29" s="3">
        <v>54</v>
      </c>
      <c r="K29" s="3">
        <v>44</v>
      </c>
      <c r="L29" s="77">
        <v>58</v>
      </c>
      <c r="M29" s="77">
        <v>60</v>
      </c>
      <c r="N29" s="3"/>
      <c r="O29" s="3"/>
      <c r="P29" s="16">
        <f t="shared" si="0"/>
        <v>474</v>
      </c>
      <c r="Q29" s="16">
        <f t="shared" si="1"/>
        <v>452</v>
      </c>
      <c r="R29"/>
      <c r="T29" s="61">
        <v>22</v>
      </c>
      <c r="U29" s="52" t="s">
        <v>100</v>
      </c>
      <c r="V29" s="61">
        <v>58</v>
      </c>
      <c r="X29" s="61">
        <v>22</v>
      </c>
      <c r="Y29" s="52" t="s">
        <v>95</v>
      </c>
      <c r="Z29" s="61">
        <v>102</v>
      </c>
      <c r="AB29" s="61">
        <v>22</v>
      </c>
      <c r="AC29" s="52" t="s">
        <v>137</v>
      </c>
      <c r="AD29" s="61">
        <v>80</v>
      </c>
      <c r="AF29" s="61">
        <v>22</v>
      </c>
      <c r="AG29" s="52" t="s">
        <v>102</v>
      </c>
      <c r="AH29" s="61">
        <v>141</v>
      </c>
      <c r="AJ29" s="61">
        <v>22</v>
      </c>
      <c r="AK29" s="52" t="s">
        <v>87</v>
      </c>
      <c r="AL29" s="61">
        <v>208</v>
      </c>
      <c r="AN29" s="61">
        <v>22</v>
      </c>
      <c r="AO29" s="52" t="s">
        <v>119</v>
      </c>
      <c r="AP29" s="94">
        <v>262</v>
      </c>
      <c r="AQ29" s="52"/>
      <c r="AR29" s="61">
        <v>22</v>
      </c>
      <c r="AS29" s="52" t="s">
        <v>92</v>
      </c>
      <c r="AT29" s="94">
        <v>308</v>
      </c>
      <c r="AU29" s="52"/>
      <c r="AV29" s="61">
        <v>22</v>
      </c>
      <c r="AW29" s="52" t="s">
        <v>171</v>
      </c>
      <c r="AX29" s="94">
        <v>350</v>
      </c>
      <c r="AY29" s="52"/>
      <c r="AZ29" s="61">
        <v>22</v>
      </c>
      <c r="BA29" s="52" t="s">
        <v>142</v>
      </c>
      <c r="BB29" s="94">
        <v>400</v>
      </c>
      <c r="BC29" s="52"/>
      <c r="BD29" s="61">
        <v>22</v>
      </c>
      <c r="BE29" s="52" t="s">
        <v>87</v>
      </c>
      <c r="BF29" s="94">
        <v>452</v>
      </c>
      <c r="BG29" s="52"/>
      <c r="BK29" s="52"/>
    </row>
    <row r="30" spans="1:63" ht="15">
      <c r="A30" s="61">
        <v>23</v>
      </c>
      <c r="B30" s="52" t="s">
        <v>92</v>
      </c>
      <c r="C30" s="116">
        <v>308</v>
      </c>
      <c r="D30" s="3">
        <v>56</v>
      </c>
      <c r="E30" s="3">
        <v>60</v>
      </c>
      <c r="F30" s="3">
        <v>70</v>
      </c>
      <c r="G30" s="3">
        <v>58</v>
      </c>
      <c r="H30" s="3">
        <v>20</v>
      </c>
      <c r="I30" s="77">
        <v>64</v>
      </c>
      <c r="J30" s="3">
        <v>36</v>
      </c>
      <c r="K30" s="3">
        <v>62</v>
      </c>
      <c r="L30" s="77">
        <v>44</v>
      </c>
      <c r="M30" s="77">
        <v>34</v>
      </c>
      <c r="N30" s="3"/>
      <c r="O30" s="3"/>
      <c r="P30" s="16">
        <f t="shared" si="0"/>
        <v>504</v>
      </c>
      <c r="Q30" s="16">
        <f t="shared" si="1"/>
        <v>450</v>
      </c>
      <c r="R30" s="15"/>
      <c r="T30" s="61">
        <v>23</v>
      </c>
      <c r="U30" s="52" t="s">
        <v>92</v>
      </c>
      <c r="V30" s="61">
        <v>56</v>
      </c>
      <c r="X30" s="61">
        <v>23</v>
      </c>
      <c r="Y30" s="52" t="s">
        <v>102</v>
      </c>
      <c r="Z30" s="61">
        <v>102</v>
      </c>
      <c r="AB30" s="61">
        <v>23</v>
      </c>
      <c r="AC30" s="52" t="s">
        <v>171</v>
      </c>
      <c r="AD30" s="61">
        <v>76</v>
      </c>
      <c r="AF30" s="61">
        <v>23</v>
      </c>
      <c r="AG30" s="52" t="s">
        <v>119</v>
      </c>
      <c r="AH30" s="61">
        <v>138</v>
      </c>
      <c r="AJ30" s="61">
        <v>23</v>
      </c>
      <c r="AK30" s="52" t="s">
        <v>119</v>
      </c>
      <c r="AL30" s="61">
        <v>206</v>
      </c>
      <c r="AN30" s="61">
        <v>23</v>
      </c>
      <c r="AO30" s="52" t="s">
        <v>113</v>
      </c>
      <c r="AP30" s="94">
        <v>258</v>
      </c>
      <c r="AQ30" s="52"/>
      <c r="AR30" s="61">
        <v>23</v>
      </c>
      <c r="AS30" s="52" t="s">
        <v>142</v>
      </c>
      <c r="AT30" s="94">
        <v>306</v>
      </c>
      <c r="AU30" s="52"/>
      <c r="AV30" s="61">
        <v>23</v>
      </c>
      <c r="AW30" s="52" t="s">
        <v>119</v>
      </c>
      <c r="AX30" s="94">
        <v>346</v>
      </c>
      <c r="AY30" s="52"/>
      <c r="AZ30" s="61">
        <v>23</v>
      </c>
      <c r="BA30" s="52" t="s">
        <v>171</v>
      </c>
      <c r="BB30" s="94">
        <v>398</v>
      </c>
      <c r="BC30" s="52"/>
      <c r="BD30" s="61">
        <v>23</v>
      </c>
      <c r="BE30" s="52" t="s">
        <v>92</v>
      </c>
      <c r="BF30" s="94">
        <v>450</v>
      </c>
      <c r="BG30" s="52"/>
      <c r="BK30" s="52"/>
    </row>
    <row r="31" spans="1:63" ht="15">
      <c r="A31" s="61">
        <v>24</v>
      </c>
      <c r="B31" s="52" t="s">
        <v>138</v>
      </c>
      <c r="C31" s="116">
        <v>301</v>
      </c>
      <c r="D31" s="26">
        <v>68</v>
      </c>
      <c r="E31" s="3">
        <v>76</v>
      </c>
      <c r="F31" s="3">
        <v>48</v>
      </c>
      <c r="G31" s="3">
        <v>76</v>
      </c>
      <c r="H31" s="3">
        <v>42</v>
      </c>
      <c r="I31" s="7">
        <v>14</v>
      </c>
      <c r="J31" s="3">
        <v>24</v>
      </c>
      <c r="K31" s="3">
        <v>46</v>
      </c>
      <c r="L31" s="7">
        <v>46</v>
      </c>
      <c r="M31" s="7">
        <v>26</v>
      </c>
      <c r="N31" s="3"/>
      <c r="O31" s="3"/>
      <c r="P31" s="16">
        <f t="shared" si="0"/>
        <v>466</v>
      </c>
      <c r="Q31" s="16">
        <f t="shared" si="1"/>
        <v>428</v>
      </c>
      <c r="R31" s="15"/>
      <c r="T31" s="61">
        <v>24</v>
      </c>
      <c r="U31" s="52" t="s">
        <v>5</v>
      </c>
      <c r="V31" s="61">
        <v>53</v>
      </c>
      <c r="X31" s="61">
        <v>24</v>
      </c>
      <c r="Y31" s="52" t="s">
        <v>117</v>
      </c>
      <c r="Z31" s="61">
        <v>96</v>
      </c>
      <c r="AB31" s="61">
        <v>24</v>
      </c>
      <c r="AC31" s="52" t="s">
        <v>117</v>
      </c>
      <c r="AD31" s="61">
        <v>76</v>
      </c>
      <c r="AF31" s="61">
        <v>24</v>
      </c>
      <c r="AG31" s="52" t="s">
        <v>227</v>
      </c>
      <c r="AH31" s="61">
        <v>136</v>
      </c>
      <c r="AJ31" s="61">
        <v>24</v>
      </c>
      <c r="AK31" s="52" t="s">
        <v>113</v>
      </c>
      <c r="AL31" s="61">
        <v>198</v>
      </c>
      <c r="AN31" s="61">
        <v>24</v>
      </c>
      <c r="AO31" s="52" t="s">
        <v>92</v>
      </c>
      <c r="AP31" s="94">
        <v>252</v>
      </c>
      <c r="AQ31" s="52"/>
      <c r="AR31" s="61">
        <v>24</v>
      </c>
      <c r="AS31" s="52" t="s">
        <v>119</v>
      </c>
      <c r="AT31" s="94">
        <v>304</v>
      </c>
      <c r="AU31" s="52"/>
      <c r="AV31" s="61">
        <v>24</v>
      </c>
      <c r="AW31" s="52" t="s">
        <v>95</v>
      </c>
      <c r="AX31" s="94">
        <v>336</v>
      </c>
      <c r="AY31" s="52"/>
      <c r="AZ31" s="61">
        <v>24</v>
      </c>
      <c r="BA31" s="52" t="s">
        <v>87</v>
      </c>
      <c r="BB31" s="94">
        <v>392</v>
      </c>
      <c r="BC31" s="52"/>
      <c r="BD31" s="61">
        <v>24</v>
      </c>
      <c r="BE31" s="52" t="s">
        <v>138</v>
      </c>
      <c r="BF31" s="94">
        <v>428</v>
      </c>
      <c r="BG31" s="52"/>
      <c r="BK31" s="52"/>
    </row>
    <row r="32" spans="1:63" ht="15">
      <c r="A32" s="61">
        <v>25</v>
      </c>
      <c r="B32" s="52" t="s">
        <v>171</v>
      </c>
      <c r="C32" s="115">
        <v>58</v>
      </c>
      <c r="D32" s="3">
        <v>10</v>
      </c>
      <c r="E32" s="3">
        <v>24</v>
      </c>
      <c r="F32" s="3">
        <v>74</v>
      </c>
      <c r="G32" s="3">
        <v>56</v>
      </c>
      <c r="H32" s="3">
        <v>90</v>
      </c>
      <c r="I32" s="77">
        <v>22</v>
      </c>
      <c r="J32" s="3">
        <v>0</v>
      </c>
      <c r="K32" s="3">
        <v>84</v>
      </c>
      <c r="L32" s="77">
        <v>48</v>
      </c>
      <c r="M32" s="77">
        <v>10</v>
      </c>
      <c r="N32" s="3"/>
      <c r="O32" s="3"/>
      <c r="P32" s="16">
        <f t="shared" si="0"/>
        <v>418</v>
      </c>
      <c r="Q32" s="16">
        <f t="shared" si="1"/>
        <v>408</v>
      </c>
      <c r="R32" s="15"/>
      <c r="T32" s="61">
        <v>25</v>
      </c>
      <c r="U32" s="52" t="s">
        <v>172</v>
      </c>
      <c r="V32" s="61">
        <v>53</v>
      </c>
      <c r="X32" s="61">
        <v>25</v>
      </c>
      <c r="Y32" s="52" t="s">
        <v>108</v>
      </c>
      <c r="Z32" s="61">
        <v>94</v>
      </c>
      <c r="AB32" s="61">
        <v>25</v>
      </c>
      <c r="AC32" s="52" t="s">
        <v>138</v>
      </c>
      <c r="AD32" s="61">
        <v>76</v>
      </c>
      <c r="AF32" s="61">
        <v>25</v>
      </c>
      <c r="AG32" s="52" t="s">
        <v>113</v>
      </c>
      <c r="AH32" s="61">
        <v>134</v>
      </c>
      <c r="AJ32" s="61">
        <v>25</v>
      </c>
      <c r="AK32" s="52" t="s">
        <v>142</v>
      </c>
      <c r="AL32" s="61">
        <v>194</v>
      </c>
      <c r="AN32" s="61">
        <v>25</v>
      </c>
      <c r="AO32" s="52" t="s">
        <v>142</v>
      </c>
      <c r="AP32" s="94">
        <v>246</v>
      </c>
      <c r="AQ32" s="52"/>
      <c r="AR32" s="61">
        <v>25</v>
      </c>
      <c r="AS32" s="52" t="s">
        <v>87</v>
      </c>
      <c r="AT32" s="94">
        <v>290</v>
      </c>
      <c r="AU32" s="52"/>
      <c r="AV32" s="61">
        <v>25</v>
      </c>
      <c r="AW32" s="52" t="s">
        <v>134</v>
      </c>
      <c r="AX32" s="94">
        <v>336</v>
      </c>
      <c r="AY32" s="52"/>
      <c r="AZ32" s="61">
        <v>25</v>
      </c>
      <c r="BA32" s="52" t="s">
        <v>153</v>
      </c>
      <c r="BB32" s="94">
        <v>388</v>
      </c>
      <c r="BC32" s="52"/>
      <c r="BD32" s="61">
        <v>25</v>
      </c>
      <c r="BE32" s="52" t="s">
        <v>171</v>
      </c>
      <c r="BF32" s="94">
        <v>408</v>
      </c>
      <c r="BG32" s="52"/>
      <c r="BK32" s="52"/>
    </row>
    <row r="33" spans="1:63" ht="15">
      <c r="A33" s="61">
        <v>26</v>
      </c>
      <c r="B33" s="52" t="s">
        <v>95</v>
      </c>
      <c r="C33" s="116">
        <v>172</v>
      </c>
      <c r="D33" s="3">
        <v>50</v>
      </c>
      <c r="E33" s="3">
        <v>52</v>
      </c>
      <c r="F33" s="3">
        <v>52</v>
      </c>
      <c r="G33" s="3">
        <v>12</v>
      </c>
      <c r="H33" s="3">
        <v>46</v>
      </c>
      <c r="I33" s="77">
        <v>58</v>
      </c>
      <c r="J33" s="3">
        <v>58</v>
      </c>
      <c r="K33" s="3">
        <v>66</v>
      </c>
      <c r="L33" s="77">
        <v>24</v>
      </c>
      <c r="M33" s="77">
        <v>10</v>
      </c>
      <c r="N33" s="3"/>
      <c r="O33" s="3"/>
      <c r="P33" s="16">
        <f t="shared" si="0"/>
        <v>428</v>
      </c>
      <c r="Q33" s="16">
        <f t="shared" si="1"/>
        <v>406</v>
      </c>
      <c r="R33" s="15"/>
      <c r="T33" s="61">
        <v>26</v>
      </c>
      <c r="U33" s="52" t="s">
        <v>95</v>
      </c>
      <c r="V33" s="61">
        <v>50</v>
      </c>
      <c r="X33" s="61">
        <v>26</v>
      </c>
      <c r="Y33" s="52" t="s">
        <v>125</v>
      </c>
      <c r="Z33" s="61">
        <v>92</v>
      </c>
      <c r="AB33" s="61">
        <v>26</v>
      </c>
      <c r="AC33" s="52" t="s">
        <v>142</v>
      </c>
      <c r="AD33" s="61">
        <v>74</v>
      </c>
      <c r="AF33" s="61">
        <v>26</v>
      </c>
      <c r="AG33" s="52" t="s">
        <v>171</v>
      </c>
      <c r="AH33" s="61">
        <v>132</v>
      </c>
      <c r="AJ33" s="61">
        <v>26</v>
      </c>
      <c r="AK33" s="52" t="s">
        <v>153</v>
      </c>
      <c r="AL33" s="61">
        <v>192</v>
      </c>
      <c r="AN33" s="61">
        <v>26</v>
      </c>
      <c r="AO33" s="52" t="s">
        <v>171</v>
      </c>
      <c r="AP33" s="94">
        <v>244</v>
      </c>
      <c r="AQ33" s="52"/>
      <c r="AR33" s="61">
        <v>26</v>
      </c>
      <c r="AS33" s="52" t="s">
        <v>153</v>
      </c>
      <c r="AT33" s="94">
        <v>276</v>
      </c>
      <c r="AU33" s="52"/>
      <c r="AV33" s="61">
        <v>26</v>
      </c>
      <c r="AW33" s="52" t="s">
        <v>87</v>
      </c>
      <c r="AX33" s="94">
        <v>334</v>
      </c>
      <c r="AY33" s="52"/>
      <c r="AZ33" s="61">
        <v>26</v>
      </c>
      <c r="BA33" s="52" t="s">
        <v>95</v>
      </c>
      <c r="BB33" s="94">
        <v>382</v>
      </c>
      <c r="BC33" s="52"/>
      <c r="BD33" s="61">
        <v>26</v>
      </c>
      <c r="BE33" s="52" t="s">
        <v>95</v>
      </c>
      <c r="BF33" s="94">
        <v>406</v>
      </c>
      <c r="BG33" s="52"/>
      <c r="BK33" s="52"/>
    </row>
    <row r="34" spans="1:63" ht="15">
      <c r="A34" s="61">
        <v>27</v>
      </c>
      <c r="B34" s="52" t="s">
        <v>134</v>
      </c>
      <c r="C34" s="116">
        <v>231</v>
      </c>
      <c r="D34" s="3">
        <v>96</v>
      </c>
      <c r="E34" s="3">
        <v>10</v>
      </c>
      <c r="F34" s="3">
        <v>10</v>
      </c>
      <c r="G34" s="3">
        <v>82</v>
      </c>
      <c r="H34" s="3">
        <v>60</v>
      </c>
      <c r="I34" s="77">
        <v>78</v>
      </c>
      <c r="J34" s="3">
        <v>0</v>
      </c>
      <c r="K34" s="3">
        <v>0</v>
      </c>
      <c r="L34" s="77">
        <v>10</v>
      </c>
      <c r="M34" s="77">
        <v>42</v>
      </c>
      <c r="N34" s="3"/>
      <c r="O34" s="3"/>
      <c r="P34" s="16">
        <f t="shared" si="0"/>
        <v>388</v>
      </c>
      <c r="Q34" s="16">
        <f t="shared" si="1"/>
        <v>388</v>
      </c>
      <c r="R34" s="15"/>
      <c r="T34" s="61">
        <v>27</v>
      </c>
      <c r="U34" s="52" t="s">
        <v>89</v>
      </c>
      <c r="V34" s="61">
        <v>48</v>
      </c>
      <c r="X34" s="61">
        <v>27</v>
      </c>
      <c r="Y34" s="52" t="s">
        <v>127</v>
      </c>
      <c r="Z34" s="61">
        <v>92</v>
      </c>
      <c r="AB34" s="61">
        <v>27</v>
      </c>
      <c r="AC34" s="52" t="s">
        <v>92</v>
      </c>
      <c r="AD34" s="61">
        <v>70</v>
      </c>
      <c r="AF34" s="61">
        <v>27</v>
      </c>
      <c r="AG34" s="52" t="s">
        <v>92</v>
      </c>
      <c r="AH34" s="61">
        <v>130</v>
      </c>
      <c r="AJ34" s="61">
        <v>27</v>
      </c>
      <c r="AK34" s="52" t="s">
        <v>92</v>
      </c>
      <c r="AL34" s="61">
        <v>188</v>
      </c>
      <c r="AN34" s="61">
        <v>27</v>
      </c>
      <c r="AO34" s="52" t="s">
        <v>87</v>
      </c>
      <c r="AP34" s="94">
        <v>236</v>
      </c>
      <c r="AQ34" s="52"/>
      <c r="AR34" s="61">
        <v>27</v>
      </c>
      <c r="AS34" s="52" t="s">
        <v>113</v>
      </c>
      <c r="AT34" s="94">
        <v>276</v>
      </c>
      <c r="AU34" s="52"/>
      <c r="AV34" s="61">
        <v>27</v>
      </c>
      <c r="AW34" s="52" t="s">
        <v>153</v>
      </c>
      <c r="AX34" s="94">
        <v>312</v>
      </c>
      <c r="AY34" s="52"/>
      <c r="AZ34" s="61">
        <v>27</v>
      </c>
      <c r="BA34" s="52" t="s">
        <v>114</v>
      </c>
      <c r="BB34" s="94">
        <v>358</v>
      </c>
      <c r="BC34" s="52"/>
      <c r="BD34" s="61">
        <v>27</v>
      </c>
      <c r="BE34" s="52" t="s">
        <v>134</v>
      </c>
      <c r="BF34" s="94">
        <v>388</v>
      </c>
      <c r="BG34" s="52"/>
      <c r="BK34" s="52"/>
    </row>
    <row r="35" spans="1:63" ht="15">
      <c r="A35" s="61">
        <v>28</v>
      </c>
      <c r="B35" s="52" t="s">
        <v>114</v>
      </c>
      <c r="C35" s="116">
        <v>167</v>
      </c>
      <c r="D35" s="3">
        <v>26</v>
      </c>
      <c r="E35" s="3">
        <v>30</v>
      </c>
      <c r="F35" s="3">
        <v>34</v>
      </c>
      <c r="G35" s="3">
        <v>66</v>
      </c>
      <c r="H35" s="3">
        <v>18</v>
      </c>
      <c r="I35" s="77">
        <v>46</v>
      </c>
      <c r="J35" s="3">
        <v>64</v>
      </c>
      <c r="K35" s="3">
        <v>52</v>
      </c>
      <c r="L35" s="77">
        <v>66</v>
      </c>
      <c r="M35" s="77">
        <v>28</v>
      </c>
      <c r="N35" s="3"/>
      <c r="O35" s="3"/>
      <c r="P35" s="16">
        <f t="shared" si="0"/>
        <v>430</v>
      </c>
      <c r="Q35" s="16">
        <f t="shared" si="1"/>
        <v>386</v>
      </c>
      <c r="R35" s="15"/>
      <c r="T35" s="61">
        <v>28</v>
      </c>
      <c r="U35" s="52" t="s">
        <v>99</v>
      </c>
      <c r="V35" s="61">
        <v>46</v>
      </c>
      <c r="X35" s="61">
        <v>28</v>
      </c>
      <c r="Y35" s="52" t="s">
        <v>137</v>
      </c>
      <c r="Z35" s="61">
        <v>86</v>
      </c>
      <c r="AB35" s="61">
        <v>28</v>
      </c>
      <c r="AC35" s="52" t="s">
        <v>119</v>
      </c>
      <c r="AD35" s="61">
        <v>70</v>
      </c>
      <c r="AF35" s="61">
        <v>28</v>
      </c>
      <c r="AG35" s="52" t="s">
        <v>127</v>
      </c>
      <c r="AH35" s="61">
        <v>128</v>
      </c>
      <c r="AJ35" s="61">
        <v>28</v>
      </c>
      <c r="AK35" s="52" t="s">
        <v>26</v>
      </c>
      <c r="AL35" s="61">
        <v>182</v>
      </c>
      <c r="AN35" s="61">
        <v>28</v>
      </c>
      <c r="AO35" s="52" t="s">
        <v>26</v>
      </c>
      <c r="AP35" s="94">
        <v>232</v>
      </c>
      <c r="AQ35" s="52"/>
      <c r="AR35" s="61">
        <v>28</v>
      </c>
      <c r="AS35" s="52" t="s">
        <v>95</v>
      </c>
      <c r="AT35" s="94">
        <v>270</v>
      </c>
      <c r="AU35" s="52"/>
      <c r="AV35" s="61">
        <v>28</v>
      </c>
      <c r="AW35" s="52" t="s">
        <v>90</v>
      </c>
      <c r="AX35" s="94">
        <v>308</v>
      </c>
      <c r="AY35" s="52"/>
      <c r="AZ35" s="61">
        <v>28</v>
      </c>
      <c r="BA35" s="52" t="s">
        <v>134</v>
      </c>
      <c r="BB35" s="94">
        <v>346</v>
      </c>
      <c r="BC35" s="52"/>
      <c r="BD35" s="61">
        <v>28</v>
      </c>
      <c r="BE35" s="52" t="s">
        <v>114</v>
      </c>
      <c r="BF35" s="94">
        <v>386</v>
      </c>
      <c r="BG35" s="52"/>
      <c r="BK35" s="52"/>
    </row>
    <row r="36" spans="1:63" ht="15">
      <c r="A36" s="61">
        <v>29</v>
      </c>
      <c r="B36" s="52" t="s">
        <v>26</v>
      </c>
      <c r="C36" s="116">
        <v>30</v>
      </c>
      <c r="D36" s="3">
        <v>32</v>
      </c>
      <c r="E36" s="3">
        <v>0</v>
      </c>
      <c r="F36" s="3">
        <v>18</v>
      </c>
      <c r="G36" s="3">
        <v>84</v>
      </c>
      <c r="H36" s="3">
        <v>66</v>
      </c>
      <c r="I36" s="77">
        <v>50</v>
      </c>
      <c r="J36" s="3">
        <v>0</v>
      </c>
      <c r="K36" s="3">
        <v>0</v>
      </c>
      <c r="L36" s="77">
        <v>60</v>
      </c>
      <c r="M36" s="77">
        <v>48</v>
      </c>
      <c r="N36" s="3"/>
      <c r="O36" s="3"/>
      <c r="P36" s="16">
        <f t="shared" si="0"/>
        <v>358</v>
      </c>
      <c r="Q36" s="16">
        <f t="shared" si="1"/>
        <v>358</v>
      </c>
      <c r="R36" s="15"/>
      <c r="T36" s="61">
        <v>29</v>
      </c>
      <c r="U36" s="52" t="s">
        <v>232</v>
      </c>
      <c r="V36" s="61">
        <v>44</v>
      </c>
      <c r="X36" s="61">
        <v>29</v>
      </c>
      <c r="Y36" s="52" t="s">
        <v>88</v>
      </c>
      <c r="Z36" s="61">
        <v>84</v>
      </c>
      <c r="AB36" s="61">
        <v>29</v>
      </c>
      <c r="AC36" s="52" t="s">
        <v>141</v>
      </c>
      <c r="AD36" s="61">
        <v>68</v>
      </c>
      <c r="AF36" s="61">
        <v>29</v>
      </c>
      <c r="AG36" s="52" t="s">
        <v>90</v>
      </c>
      <c r="AH36" s="61">
        <v>125</v>
      </c>
      <c r="AJ36" s="61">
        <v>29</v>
      </c>
      <c r="AK36" s="52" t="s">
        <v>227</v>
      </c>
      <c r="AL36" s="61">
        <v>180</v>
      </c>
      <c r="AN36" s="61">
        <v>29</v>
      </c>
      <c r="AO36" s="52" t="s">
        <v>153</v>
      </c>
      <c r="AP36" s="94">
        <v>228</v>
      </c>
      <c r="AQ36" s="52"/>
      <c r="AR36" s="61">
        <v>29</v>
      </c>
      <c r="AS36" s="52" t="s">
        <v>171</v>
      </c>
      <c r="AT36" s="94">
        <v>266</v>
      </c>
      <c r="AU36" s="52"/>
      <c r="AV36" s="61">
        <v>29</v>
      </c>
      <c r="AW36" s="52" t="s">
        <v>114</v>
      </c>
      <c r="AX36" s="94">
        <v>292</v>
      </c>
      <c r="AY36" s="52"/>
      <c r="AZ36" s="61">
        <v>29</v>
      </c>
      <c r="BA36" s="52" t="s">
        <v>167</v>
      </c>
      <c r="BB36" s="94">
        <v>339</v>
      </c>
      <c r="BC36" s="52"/>
      <c r="BD36" s="61">
        <v>29</v>
      </c>
      <c r="BE36" s="52" t="s">
        <v>26</v>
      </c>
      <c r="BF36" s="94">
        <v>358</v>
      </c>
      <c r="BG36" s="52"/>
      <c r="BK36" s="52"/>
    </row>
    <row r="37" spans="1:63" ht="15">
      <c r="A37" s="61">
        <v>30</v>
      </c>
      <c r="B37" s="52" t="s">
        <v>110</v>
      </c>
      <c r="C37" s="116">
        <v>43</v>
      </c>
      <c r="D37" s="3">
        <v>10</v>
      </c>
      <c r="E37" s="3">
        <v>10</v>
      </c>
      <c r="F37" s="3">
        <v>62</v>
      </c>
      <c r="G37" s="3">
        <v>0</v>
      </c>
      <c r="H37" s="3">
        <v>24</v>
      </c>
      <c r="I37" s="77">
        <v>54</v>
      </c>
      <c r="J37" s="3">
        <v>96</v>
      </c>
      <c r="K37" s="3">
        <v>0</v>
      </c>
      <c r="L37" s="77">
        <v>32</v>
      </c>
      <c r="M37" s="77">
        <v>66</v>
      </c>
      <c r="N37" s="3"/>
      <c r="O37" s="3"/>
      <c r="P37" s="16">
        <f t="shared" si="0"/>
        <v>354</v>
      </c>
      <c r="Q37" s="16">
        <f t="shared" si="1"/>
        <v>354</v>
      </c>
      <c r="R37" s="15"/>
      <c r="T37" s="61">
        <v>30</v>
      </c>
      <c r="U37" s="52" t="s">
        <v>234</v>
      </c>
      <c r="V37" s="61">
        <v>42</v>
      </c>
      <c r="X37" s="61">
        <v>30</v>
      </c>
      <c r="Y37" s="52" t="s">
        <v>142</v>
      </c>
      <c r="Z37" s="61">
        <v>84</v>
      </c>
      <c r="AB37" s="61">
        <v>30</v>
      </c>
      <c r="AC37" s="52" t="s">
        <v>113</v>
      </c>
      <c r="AD37" s="61">
        <v>68</v>
      </c>
      <c r="AF37" s="61">
        <v>30</v>
      </c>
      <c r="AG37" s="52" t="s">
        <v>26</v>
      </c>
      <c r="AH37" s="61">
        <v>117</v>
      </c>
      <c r="AJ37" s="61">
        <v>30</v>
      </c>
      <c r="AK37" s="52" t="s">
        <v>95</v>
      </c>
      <c r="AL37" s="61">
        <v>154</v>
      </c>
      <c r="AN37" s="61">
        <v>30</v>
      </c>
      <c r="AO37" s="52" t="s">
        <v>95</v>
      </c>
      <c r="AP37" s="94">
        <v>212</v>
      </c>
      <c r="AQ37" s="52"/>
      <c r="AR37" s="61">
        <v>30</v>
      </c>
      <c r="AS37" s="52" t="s">
        <v>26</v>
      </c>
      <c r="AT37" s="94">
        <v>250</v>
      </c>
      <c r="AU37" s="52"/>
      <c r="AV37" s="61">
        <v>30</v>
      </c>
      <c r="AW37" s="52" t="s">
        <v>133</v>
      </c>
      <c r="AX37" s="94">
        <v>280</v>
      </c>
      <c r="AY37" s="52"/>
      <c r="AZ37" s="61">
        <v>30</v>
      </c>
      <c r="BA37" s="52" t="s">
        <v>90</v>
      </c>
      <c r="BB37" s="94">
        <v>318</v>
      </c>
      <c r="BC37" s="52"/>
      <c r="BD37" s="61">
        <v>30</v>
      </c>
      <c r="BE37" s="52" t="s">
        <v>110</v>
      </c>
      <c r="BF37" s="94">
        <v>354</v>
      </c>
      <c r="BG37" s="52"/>
      <c r="BK37" s="52"/>
    </row>
    <row r="38" spans="1:63" ht="15">
      <c r="A38" s="61">
        <v>31</v>
      </c>
      <c r="B38" s="52" t="s">
        <v>167</v>
      </c>
      <c r="C38" s="116">
        <v>77</v>
      </c>
      <c r="D38" s="3">
        <v>12</v>
      </c>
      <c r="E38" s="3">
        <v>12</v>
      </c>
      <c r="F38" s="3">
        <v>38</v>
      </c>
      <c r="G38" s="3">
        <v>48</v>
      </c>
      <c r="H38" s="3">
        <v>38</v>
      </c>
      <c r="I38" s="77">
        <v>32</v>
      </c>
      <c r="J38" s="3">
        <v>43</v>
      </c>
      <c r="K38" s="3">
        <v>68</v>
      </c>
      <c r="L38" s="77">
        <v>72</v>
      </c>
      <c r="M38" s="77">
        <v>13</v>
      </c>
      <c r="N38" s="3"/>
      <c r="O38" s="3"/>
      <c r="P38" s="16">
        <f t="shared" si="0"/>
        <v>376</v>
      </c>
      <c r="Q38" s="16">
        <f t="shared" si="1"/>
        <v>352</v>
      </c>
      <c r="R38" s="15"/>
      <c r="T38" s="61">
        <v>31</v>
      </c>
      <c r="U38" s="52" t="s">
        <v>132</v>
      </c>
      <c r="V38" s="61">
        <v>40</v>
      </c>
      <c r="X38" s="61">
        <v>31</v>
      </c>
      <c r="Y38" s="52" t="s">
        <v>131</v>
      </c>
      <c r="Z38" s="61">
        <v>76</v>
      </c>
      <c r="AB38" s="61">
        <v>31</v>
      </c>
      <c r="AC38" s="52" t="s">
        <v>120</v>
      </c>
      <c r="AD38" s="61">
        <v>66</v>
      </c>
      <c r="AF38" s="61">
        <v>31</v>
      </c>
      <c r="AG38" s="52" t="s">
        <v>121</v>
      </c>
      <c r="AH38" s="61">
        <v>112</v>
      </c>
      <c r="AJ38" s="61">
        <v>31</v>
      </c>
      <c r="AK38" s="52" t="s">
        <v>89</v>
      </c>
      <c r="AL38" s="61">
        <v>152</v>
      </c>
      <c r="AN38" s="61">
        <v>31</v>
      </c>
      <c r="AO38" s="52" t="s">
        <v>30</v>
      </c>
      <c r="AP38" s="94">
        <v>200</v>
      </c>
      <c r="AQ38" s="52"/>
      <c r="AR38" s="61">
        <v>31</v>
      </c>
      <c r="AS38" s="52" t="s">
        <v>110</v>
      </c>
      <c r="AT38" s="94">
        <v>246</v>
      </c>
      <c r="AU38" s="52"/>
      <c r="AV38" s="61">
        <v>31</v>
      </c>
      <c r="AW38" s="52" t="s">
        <v>97</v>
      </c>
      <c r="AX38" s="94">
        <v>276</v>
      </c>
      <c r="AY38" s="52"/>
      <c r="AZ38" s="61">
        <v>31</v>
      </c>
      <c r="BA38" s="52" t="s">
        <v>26</v>
      </c>
      <c r="BB38" s="94">
        <v>310</v>
      </c>
      <c r="BC38" s="52"/>
      <c r="BD38" s="61">
        <v>31</v>
      </c>
      <c r="BE38" s="52" t="s">
        <v>167</v>
      </c>
      <c r="BF38" s="94">
        <v>352</v>
      </c>
      <c r="BG38" s="52"/>
      <c r="BK38" s="52"/>
    </row>
    <row r="39" spans="1:63" ht="15">
      <c r="A39" s="61">
        <v>32</v>
      </c>
      <c r="B39" s="52" t="s">
        <v>30</v>
      </c>
      <c r="C39" s="115">
        <v>344</v>
      </c>
      <c r="D39" s="3">
        <v>10</v>
      </c>
      <c r="E39" s="3">
        <v>46</v>
      </c>
      <c r="F39" s="3">
        <v>54</v>
      </c>
      <c r="G39" s="3">
        <v>10</v>
      </c>
      <c r="H39" s="3">
        <v>52</v>
      </c>
      <c r="I39" s="77">
        <v>48</v>
      </c>
      <c r="J39" s="3">
        <v>14</v>
      </c>
      <c r="K39" s="3">
        <v>20</v>
      </c>
      <c r="L39" s="77">
        <v>20</v>
      </c>
      <c r="M39" s="77">
        <v>84</v>
      </c>
      <c r="N39" s="3"/>
      <c r="O39" s="3"/>
      <c r="P39" s="16">
        <f t="shared" si="0"/>
        <v>358</v>
      </c>
      <c r="Q39" s="16">
        <f t="shared" si="1"/>
        <v>338</v>
      </c>
      <c r="R39" s="15"/>
      <c r="T39" s="61">
        <v>32</v>
      </c>
      <c r="U39" s="52" t="s">
        <v>121</v>
      </c>
      <c r="V39" s="61">
        <v>38</v>
      </c>
      <c r="X39" s="61">
        <v>32</v>
      </c>
      <c r="Y39" s="52" t="s">
        <v>89</v>
      </c>
      <c r="Z39" s="61">
        <v>74</v>
      </c>
      <c r="AB39" s="61">
        <v>32</v>
      </c>
      <c r="AC39" s="52" t="s">
        <v>127</v>
      </c>
      <c r="AD39" s="61">
        <v>64</v>
      </c>
      <c r="AF39" s="61">
        <v>32</v>
      </c>
      <c r="AG39" s="52" t="s">
        <v>95</v>
      </c>
      <c r="AH39" s="61">
        <v>104</v>
      </c>
      <c r="AJ39" s="61">
        <v>32</v>
      </c>
      <c r="AK39" s="52" t="s">
        <v>30</v>
      </c>
      <c r="AL39" s="61">
        <v>152</v>
      </c>
      <c r="AN39" s="61">
        <v>32</v>
      </c>
      <c r="AO39" s="52" t="s">
        <v>89</v>
      </c>
      <c r="AP39" s="94">
        <v>186</v>
      </c>
      <c r="AQ39" s="52"/>
      <c r="AR39" s="61">
        <v>32</v>
      </c>
      <c r="AS39" s="52" t="s">
        <v>114</v>
      </c>
      <c r="AT39" s="94">
        <v>240</v>
      </c>
      <c r="AU39" s="52"/>
      <c r="AV39" s="61">
        <v>32</v>
      </c>
      <c r="AW39" s="52" t="s">
        <v>113</v>
      </c>
      <c r="AX39" s="94">
        <v>276</v>
      </c>
      <c r="AY39" s="52"/>
      <c r="AZ39" s="61">
        <v>32</v>
      </c>
      <c r="BA39" s="52" t="s">
        <v>133</v>
      </c>
      <c r="BB39" s="94">
        <v>294</v>
      </c>
      <c r="BC39" s="52"/>
      <c r="BD39" s="61">
        <v>32</v>
      </c>
      <c r="BE39" s="52" t="s">
        <v>30</v>
      </c>
      <c r="BF39" s="94">
        <v>338</v>
      </c>
      <c r="BG39" s="52"/>
      <c r="BK39" s="52"/>
    </row>
    <row r="40" spans="1:63" ht="15">
      <c r="A40" s="61">
        <v>33</v>
      </c>
      <c r="B40" s="52" t="s">
        <v>90</v>
      </c>
      <c r="C40" s="116">
        <v>30</v>
      </c>
      <c r="D40" s="3">
        <v>10</v>
      </c>
      <c r="E40" s="3">
        <v>0</v>
      </c>
      <c r="F40" s="3">
        <v>40</v>
      </c>
      <c r="G40" s="3">
        <v>86</v>
      </c>
      <c r="H40" s="3">
        <v>88</v>
      </c>
      <c r="I40" s="77">
        <v>84</v>
      </c>
      <c r="J40" s="3">
        <v>0</v>
      </c>
      <c r="K40" s="3">
        <v>0</v>
      </c>
      <c r="L40" s="77">
        <v>10</v>
      </c>
      <c r="M40" s="77">
        <v>10</v>
      </c>
      <c r="N40" s="3"/>
      <c r="O40" s="3"/>
      <c r="P40" s="16">
        <f aca="true" t="shared" si="2" ref="P40:P71">SUM(D40:O40)</f>
        <v>328</v>
      </c>
      <c r="Q40" s="16">
        <f aca="true" t="shared" si="3" ref="Q40:Q71">+SUM(D40:O40)-SMALL(D40:O40,1)-SMALL(D40:O40,2)</f>
        <v>328</v>
      </c>
      <c r="R40" s="15"/>
      <c r="T40" s="61">
        <v>33</v>
      </c>
      <c r="U40" s="52" t="s">
        <v>183</v>
      </c>
      <c r="V40" s="61">
        <v>36</v>
      </c>
      <c r="X40" s="61">
        <v>33</v>
      </c>
      <c r="Y40" s="52" t="s">
        <v>97</v>
      </c>
      <c r="Z40" s="61">
        <v>72</v>
      </c>
      <c r="AB40" s="61">
        <v>33</v>
      </c>
      <c r="AC40" s="52" t="s">
        <v>128</v>
      </c>
      <c r="AD40" s="61">
        <v>64</v>
      </c>
      <c r="AF40" s="61">
        <v>33</v>
      </c>
      <c r="AG40" s="52" t="s">
        <v>117</v>
      </c>
      <c r="AH40" s="61">
        <v>102</v>
      </c>
      <c r="AJ40" s="61">
        <v>33</v>
      </c>
      <c r="AK40" s="52" t="s">
        <v>102</v>
      </c>
      <c r="AL40" s="61">
        <v>148</v>
      </c>
      <c r="AN40" s="61">
        <v>33</v>
      </c>
      <c r="AO40" s="52" t="s">
        <v>114</v>
      </c>
      <c r="AP40" s="94">
        <v>176</v>
      </c>
      <c r="AQ40" s="52"/>
      <c r="AR40" s="61">
        <v>33</v>
      </c>
      <c r="AS40" s="52" t="s">
        <v>133</v>
      </c>
      <c r="AT40" s="94">
        <v>226</v>
      </c>
      <c r="AU40" s="52"/>
      <c r="AV40" s="61">
        <v>33</v>
      </c>
      <c r="AW40" s="52" t="s">
        <v>167</v>
      </c>
      <c r="AX40" s="94">
        <v>267</v>
      </c>
      <c r="AY40" s="52"/>
      <c r="AZ40" s="61">
        <v>33</v>
      </c>
      <c r="BA40" s="52" t="s">
        <v>110</v>
      </c>
      <c r="BB40" s="94">
        <v>288</v>
      </c>
      <c r="BC40" s="52"/>
      <c r="BD40" s="61">
        <v>33</v>
      </c>
      <c r="BE40" s="52" t="s">
        <v>90</v>
      </c>
      <c r="BF40" s="94">
        <v>328</v>
      </c>
      <c r="BG40" s="52"/>
      <c r="BK40" s="52"/>
    </row>
    <row r="41" spans="1:63" ht="15">
      <c r="A41" s="61">
        <v>34</v>
      </c>
      <c r="B41" s="52" t="s">
        <v>113</v>
      </c>
      <c r="C41" s="116">
        <v>52</v>
      </c>
      <c r="D41" s="3">
        <v>66</v>
      </c>
      <c r="E41" s="3">
        <v>68</v>
      </c>
      <c r="F41" s="3">
        <v>18</v>
      </c>
      <c r="G41" s="3">
        <v>60</v>
      </c>
      <c r="H41" s="3">
        <v>64</v>
      </c>
      <c r="I41" s="77">
        <v>0</v>
      </c>
      <c r="J41" s="3">
        <v>0</v>
      </c>
      <c r="K41" s="3">
        <v>0</v>
      </c>
      <c r="L41" s="77">
        <v>10</v>
      </c>
      <c r="M41" s="77">
        <v>30</v>
      </c>
      <c r="N41" s="3"/>
      <c r="O41" s="3"/>
      <c r="P41" s="16">
        <f t="shared" si="2"/>
        <v>316</v>
      </c>
      <c r="Q41" s="16">
        <f t="shared" si="3"/>
        <v>316</v>
      </c>
      <c r="T41" s="61">
        <v>34</v>
      </c>
      <c r="U41" s="52" t="s">
        <v>104</v>
      </c>
      <c r="V41" s="61">
        <v>34</v>
      </c>
      <c r="X41" s="61">
        <v>34</v>
      </c>
      <c r="Y41" s="52" t="s">
        <v>100</v>
      </c>
      <c r="Z41" s="61">
        <v>68</v>
      </c>
      <c r="AB41" s="61">
        <v>34</v>
      </c>
      <c r="AC41" s="52" t="s">
        <v>97</v>
      </c>
      <c r="AD41" s="61">
        <v>62</v>
      </c>
      <c r="AF41" s="61">
        <v>34</v>
      </c>
      <c r="AG41" s="52" t="s">
        <v>89</v>
      </c>
      <c r="AH41" s="61">
        <v>100</v>
      </c>
      <c r="AJ41" s="61">
        <v>34</v>
      </c>
      <c r="AK41" s="52" t="s">
        <v>121</v>
      </c>
      <c r="AL41" s="61">
        <v>147</v>
      </c>
      <c r="AN41" s="61">
        <v>34</v>
      </c>
      <c r="AO41" s="52" t="s">
        <v>121</v>
      </c>
      <c r="AP41" s="94">
        <v>173</v>
      </c>
      <c r="AQ41" s="52"/>
      <c r="AR41" s="61">
        <v>34</v>
      </c>
      <c r="AS41" s="52" t="s">
        <v>121</v>
      </c>
      <c r="AT41" s="94">
        <v>223</v>
      </c>
      <c r="AU41" s="52"/>
      <c r="AV41" s="61">
        <v>34</v>
      </c>
      <c r="AW41" s="52" t="s">
        <v>89</v>
      </c>
      <c r="AX41" s="94">
        <v>260</v>
      </c>
      <c r="AY41" s="52"/>
      <c r="AZ41" s="61">
        <v>34</v>
      </c>
      <c r="BA41" s="52" t="s">
        <v>97</v>
      </c>
      <c r="BB41" s="94">
        <v>286</v>
      </c>
      <c r="BC41" s="52"/>
      <c r="BD41" s="61">
        <v>34</v>
      </c>
      <c r="BE41" s="52" t="s">
        <v>113</v>
      </c>
      <c r="BF41" s="94">
        <v>316</v>
      </c>
      <c r="BG41" s="52"/>
      <c r="BK41" s="52"/>
    </row>
    <row r="42" spans="1:63" ht="15">
      <c r="A42" s="61">
        <v>35</v>
      </c>
      <c r="B42" s="52" t="s">
        <v>99</v>
      </c>
      <c r="C42" s="116">
        <v>27</v>
      </c>
      <c r="D42" s="3">
        <v>46</v>
      </c>
      <c r="E42" s="3">
        <v>0</v>
      </c>
      <c r="F42" s="3">
        <v>0</v>
      </c>
      <c r="G42" s="3">
        <v>10</v>
      </c>
      <c r="H42" s="3">
        <v>10</v>
      </c>
      <c r="I42" s="77">
        <v>0</v>
      </c>
      <c r="J42" s="3">
        <v>84</v>
      </c>
      <c r="K42" s="3">
        <v>0</v>
      </c>
      <c r="L42" s="77">
        <v>80</v>
      </c>
      <c r="M42" s="77">
        <v>78</v>
      </c>
      <c r="N42" s="3"/>
      <c r="O42" s="3"/>
      <c r="P42" s="16">
        <f t="shared" si="2"/>
        <v>308</v>
      </c>
      <c r="Q42" s="16">
        <f t="shared" si="3"/>
        <v>308</v>
      </c>
      <c r="R42" s="15"/>
      <c r="T42" s="61">
        <v>35</v>
      </c>
      <c r="U42" s="52" t="s">
        <v>26</v>
      </c>
      <c r="V42" s="61">
        <v>32</v>
      </c>
      <c r="X42" s="61">
        <v>35</v>
      </c>
      <c r="Y42" s="52" t="s">
        <v>173</v>
      </c>
      <c r="Z42" s="61">
        <v>66</v>
      </c>
      <c r="AB42" s="61">
        <v>35</v>
      </c>
      <c r="AC42" s="52" t="s">
        <v>110</v>
      </c>
      <c r="AD42" s="61">
        <v>62</v>
      </c>
      <c r="AF42" s="61">
        <v>35</v>
      </c>
      <c r="AG42" s="52" t="s">
        <v>114</v>
      </c>
      <c r="AH42" s="61">
        <v>100</v>
      </c>
      <c r="AJ42" s="61">
        <v>35</v>
      </c>
      <c r="AK42" s="52" t="s">
        <v>117</v>
      </c>
      <c r="AL42" s="61">
        <v>134</v>
      </c>
      <c r="AN42" s="61">
        <v>35</v>
      </c>
      <c r="AO42" s="52" t="s">
        <v>105</v>
      </c>
      <c r="AP42" s="94">
        <v>172</v>
      </c>
      <c r="AQ42" s="52"/>
      <c r="AR42" s="61">
        <v>35</v>
      </c>
      <c r="AS42" s="52" t="s">
        <v>30</v>
      </c>
      <c r="AT42" s="94">
        <v>214</v>
      </c>
      <c r="AU42" s="52"/>
      <c r="AV42" s="61">
        <v>35</v>
      </c>
      <c r="AW42" s="52" t="s">
        <v>110</v>
      </c>
      <c r="AX42" s="94">
        <v>256</v>
      </c>
      <c r="AY42" s="52"/>
      <c r="AZ42" s="61">
        <v>35</v>
      </c>
      <c r="BA42" s="52" t="s">
        <v>113</v>
      </c>
      <c r="BB42" s="94">
        <v>286</v>
      </c>
      <c r="BC42" s="52"/>
      <c r="BD42" s="61">
        <v>35</v>
      </c>
      <c r="BE42" s="52" t="s">
        <v>99</v>
      </c>
      <c r="BF42" s="94">
        <v>308</v>
      </c>
      <c r="BG42" s="52"/>
      <c r="BK42" s="52"/>
    </row>
    <row r="43" spans="1:63" ht="15">
      <c r="A43" s="61">
        <v>36</v>
      </c>
      <c r="B43" s="52" t="s">
        <v>133</v>
      </c>
      <c r="C43" s="116">
        <v>26</v>
      </c>
      <c r="D43" s="3">
        <v>10</v>
      </c>
      <c r="E43" s="3">
        <v>56</v>
      </c>
      <c r="F43" s="3">
        <v>26</v>
      </c>
      <c r="G43" s="3">
        <v>14</v>
      </c>
      <c r="H43" s="3">
        <v>30</v>
      </c>
      <c r="I43" s="77">
        <v>38</v>
      </c>
      <c r="J43" s="3">
        <v>76</v>
      </c>
      <c r="K43" s="3">
        <v>54</v>
      </c>
      <c r="L43" s="77">
        <v>13</v>
      </c>
      <c r="M43" s="77">
        <v>10</v>
      </c>
      <c r="N43" s="3"/>
      <c r="O43" s="3"/>
      <c r="P43" s="16">
        <f t="shared" si="2"/>
        <v>327</v>
      </c>
      <c r="Q43" s="16">
        <f t="shared" si="3"/>
        <v>307</v>
      </c>
      <c r="R43" s="15"/>
      <c r="T43" s="61">
        <v>36</v>
      </c>
      <c r="U43" s="52" t="s">
        <v>229</v>
      </c>
      <c r="V43" s="61">
        <v>30</v>
      </c>
      <c r="X43" s="61">
        <v>36</v>
      </c>
      <c r="Y43" s="52" t="s">
        <v>133</v>
      </c>
      <c r="Z43" s="61">
        <v>66</v>
      </c>
      <c r="AB43" s="61">
        <v>36</v>
      </c>
      <c r="AC43" s="52" t="s">
        <v>131</v>
      </c>
      <c r="AD43" s="61">
        <v>60</v>
      </c>
      <c r="AF43" s="61">
        <v>36</v>
      </c>
      <c r="AG43" s="52" t="s">
        <v>30</v>
      </c>
      <c r="AH43" s="61">
        <v>100</v>
      </c>
      <c r="AJ43" s="61">
        <v>36</v>
      </c>
      <c r="AK43" s="52" t="s">
        <v>114</v>
      </c>
      <c r="AL43" s="61">
        <v>130</v>
      </c>
      <c r="AN43" s="61">
        <v>36</v>
      </c>
      <c r="AO43" s="52" t="s">
        <v>102</v>
      </c>
      <c r="AP43" s="94">
        <v>158</v>
      </c>
      <c r="AQ43" s="52"/>
      <c r="AR43" s="61">
        <v>36</v>
      </c>
      <c r="AS43" s="52" t="s">
        <v>89</v>
      </c>
      <c r="AT43" s="94">
        <v>212</v>
      </c>
      <c r="AU43" s="52"/>
      <c r="AV43" s="61">
        <v>36</v>
      </c>
      <c r="AW43" s="52" t="s">
        <v>26</v>
      </c>
      <c r="AX43" s="94">
        <v>250</v>
      </c>
      <c r="AY43" s="52"/>
      <c r="AZ43" s="61">
        <v>36</v>
      </c>
      <c r="BA43" s="52" t="s">
        <v>89</v>
      </c>
      <c r="BB43" s="94">
        <v>278</v>
      </c>
      <c r="BC43" s="52"/>
      <c r="BD43" s="61">
        <v>36</v>
      </c>
      <c r="BE43" s="52" t="s">
        <v>133</v>
      </c>
      <c r="BF43" s="94">
        <v>307</v>
      </c>
      <c r="BG43" s="52"/>
      <c r="BK43" s="52"/>
    </row>
    <row r="44" spans="1:63" ht="15">
      <c r="A44" s="61">
        <v>37</v>
      </c>
      <c r="B44" s="52" t="s">
        <v>132</v>
      </c>
      <c r="C44" s="116">
        <v>364</v>
      </c>
      <c r="D44" s="3">
        <v>40</v>
      </c>
      <c r="E44" s="3">
        <v>10</v>
      </c>
      <c r="F44" s="3">
        <v>10</v>
      </c>
      <c r="G44" s="3">
        <v>24</v>
      </c>
      <c r="H44" s="3">
        <v>16</v>
      </c>
      <c r="I44" s="77">
        <v>66</v>
      </c>
      <c r="J44" s="3">
        <v>12</v>
      </c>
      <c r="K44" s="3">
        <v>24</v>
      </c>
      <c r="L44" s="77">
        <v>68</v>
      </c>
      <c r="M44" s="77">
        <v>56</v>
      </c>
      <c r="N44" s="3"/>
      <c r="O44" s="3"/>
      <c r="P44" s="16">
        <f t="shared" si="2"/>
        <v>326</v>
      </c>
      <c r="Q44" s="16">
        <f t="shared" si="3"/>
        <v>306</v>
      </c>
      <c r="R44" s="15"/>
      <c r="T44" s="61">
        <v>37</v>
      </c>
      <c r="U44" s="52" t="s">
        <v>127</v>
      </c>
      <c r="V44" s="61">
        <v>28</v>
      </c>
      <c r="X44" s="61">
        <v>37</v>
      </c>
      <c r="Y44" s="52" t="s">
        <v>128</v>
      </c>
      <c r="Z44" s="61">
        <v>64</v>
      </c>
      <c r="AB44" s="61">
        <v>37</v>
      </c>
      <c r="AC44" s="52" t="s">
        <v>100</v>
      </c>
      <c r="AD44" s="61">
        <v>58</v>
      </c>
      <c r="AF44" s="61">
        <v>37</v>
      </c>
      <c r="AG44" s="52" t="s">
        <v>97</v>
      </c>
      <c r="AH44" s="61">
        <v>98</v>
      </c>
      <c r="AJ44" s="61">
        <v>37</v>
      </c>
      <c r="AK44" s="52" t="s">
        <v>167</v>
      </c>
      <c r="AL44" s="61">
        <v>124</v>
      </c>
      <c r="AN44" s="61">
        <v>37</v>
      </c>
      <c r="AO44" s="52" t="s">
        <v>167</v>
      </c>
      <c r="AP44" s="94">
        <v>156</v>
      </c>
      <c r="AQ44" s="52"/>
      <c r="AR44" s="61">
        <v>37</v>
      </c>
      <c r="AS44" s="52" t="s">
        <v>105</v>
      </c>
      <c r="AT44" s="94">
        <v>206</v>
      </c>
      <c r="AU44" s="52"/>
      <c r="AV44" s="61">
        <v>37</v>
      </c>
      <c r="AW44" s="52" t="s">
        <v>121</v>
      </c>
      <c r="AX44" s="94">
        <v>247</v>
      </c>
      <c r="AY44" s="52"/>
      <c r="AZ44" s="61">
        <v>37</v>
      </c>
      <c r="BA44" s="52" t="s">
        <v>105</v>
      </c>
      <c r="BB44" s="94">
        <v>264</v>
      </c>
      <c r="BC44" s="52"/>
      <c r="BD44" s="61">
        <v>37</v>
      </c>
      <c r="BE44" s="52" t="s">
        <v>132</v>
      </c>
      <c r="BF44" s="94">
        <v>306</v>
      </c>
      <c r="BG44" s="52"/>
      <c r="BK44" s="52"/>
    </row>
    <row r="45" spans="1:63" ht="15">
      <c r="A45" s="61">
        <v>38</v>
      </c>
      <c r="B45" s="52" t="s">
        <v>97</v>
      </c>
      <c r="C45" s="116">
        <v>63</v>
      </c>
      <c r="D45" s="3">
        <v>10</v>
      </c>
      <c r="E45" s="3">
        <v>62</v>
      </c>
      <c r="F45" s="3">
        <v>36</v>
      </c>
      <c r="G45" s="3">
        <v>10</v>
      </c>
      <c r="H45" s="3">
        <v>10</v>
      </c>
      <c r="I45" s="77">
        <v>16</v>
      </c>
      <c r="J45" s="3">
        <v>66</v>
      </c>
      <c r="K45" s="3">
        <v>86</v>
      </c>
      <c r="L45" s="77">
        <v>10</v>
      </c>
      <c r="M45" s="77">
        <v>10</v>
      </c>
      <c r="N45" s="3"/>
      <c r="O45" s="3"/>
      <c r="P45" s="16">
        <f t="shared" si="2"/>
        <v>316</v>
      </c>
      <c r="Q45" s="16">
        <f t="shared" si="3"/>
        <v>296</v>
      </c>
      <c r="R45" s="15"/>
      <c r="T45" s="61">
        <v>38</v>
      </c>
      <c r="U45" s="52" t="s">
        <v>114</v>
      </c>
      <c r="V45" s="61">
        <v>26</v>
      </c>
      <c r="X45" s="61">
        <v>38</v>
      </c>
      <c r="Y45" s="52" t="s">
        <v>233</v>
      </c>
      <c r="Z45" s="61">
        <v>58</v>
      </c>
      <c r="AB45" s="61">
        <v>38</v>
      </c>
      <c r="AC45" s="52" t="s">
        <v>121</v>
      </c>
      <c r="AD45" s="61">
        <v>58</v>
      </c>
      <c r="AF45" s="61">
        <v>38</v>
      </c>
      <c r="AG45" s="52" t="s">
        <v>88</v>
      </c>
      <c r="AH45" s="61">
        <v>94</v>
      </c>
      <c r="AJ45" s="61">
        <v>38</v>
      </c>
      <c r="AK45" s="52" t="s">
        <v>133</v>
      </c>
      <c r="AL45" s="61">
        <v>112</v>
      </c>
      <c r="AN45" s="61">
        <v>38</v>
      </c>
      <c r="AO45" s="52" t="s">
        <v>117</v>
      </c>
      <c r="AP45" s="94">
        <v>154</v>
      </c>
      <c r="AQ45" s="52"/>
      <c r="AR45" s="61">
        <v>38</v>
      </c>
      <c r="AS45" s="52" t="s">
        <v>167</v>
      </c>
      <c r="AT45" s="94">
        <v>199</v>
      </c>
      <c r="AU45" s="52"/>
      <c r="AV45" s="61">
        <v>38</v>
      </c>
      <c r="AW45" s="52" t="s">
        <v>105</v>
      </c>
      <c r="AX45" s="94">
        <v>246</v>
      </c>
      <c r="AY45" s="52"/>
      <c r="AZ45" s="61">
        <v>38</v>
      </c>
      <c r="BA45" s="52" t="s">
        <v>121</v>
      </c>
      <c r="BB45" s="94">
        <v>257</v>
      </c>
      <c r="BC45" s="52"/>
      <c r="BD45" s="61">
        <v>38</v>
      </c>
      <c r="BE45" s="52" t="s">
        <v>97</v>
      </c>
      <c r="BF45" s="94">
        <v>296</v>
      </c>
      <c r="BG45" s="52"/>
      <c r="BK45" s="52"/>
    </row>
    <row r="46" spans="1:63" ht="15">
      <c r="A46" s="61">
        <v>39</v>
      </c>
      <c r="B46" s="52" t="s">
        <v>89</v>
      </c>
      <c r="C46" s="115">
        <v>288</v>
      </c>
      <c r="D46" s="26">
        <v>48</v>
      </c>
      <c r="E46" s="3">
        <v>26</v>
      </c>
      <c r="F46" s="3">
        <v>10</v>
      </c>
      <c r="G46" s="3">
        <v>50</v>
      </c>
      <c r="H46" s="3">
        <v>54</v>
      </c>
      <c r="I46" s="77">
        <v>34</v>
      </c>
      <c r="J46" s="3">
        <v>18</v>
      </c>
      <c r="K46" s="3">
        <v>48</v>
      </c>
      <c r="L46" s="77">
        <v>10</v>
      </c>
      <c r="M46" s="77">
        <v>10</v>
      </c>
      <c r="N46" s="3"/>
      <c r="O46" s="3"/>
      <c r="P46" s="16">
        <f t="shared" si="2"/>
        <v>308</v>
      </c>
      <c r="Q46" s="16">
        <f t="shared" si="3"/>
        <v>288</v>
      </c>
      <c r="R46"/>
      <c r="T46" s="61">
        <v>39</v>
      </c>
      <c r="U46" s="52" t="s">
        <v>129</v>
      </c>
      <c r="V46" s="61">
        <v>24</v>
      </c>
      <c r="X46" s="61">
        <v>39</v>
      </c>
      <c r="Y46" s="52" t="s">
        <v>114</v>
      </c>
      <c r="Z46" s="61">
        <v>56</v>
      </c>
      <c r="AB46" s="61">
        <v>39</v>
      </c>
      <c r="AC46" s="52" t="s">
        <v>133</v>
      </c>
      <c r="AD46" s="61">
        <v>56</v>
      </c>
      <c r="AF46" s="61">
        <v>39</v>
      </c>
      <c r="AG46" s="52" t="s">
        <v>108</v>
      </c>
      <c r="AH46" s="61">
        <v>94</v>
      </c>
      <c r="AJ46" s="61">
        <v>39</v>
      </c>
      <c r="AK46" s="52" t="s">
        <v>101</v>
      </c>
      <c r="AL46" s="61">
        <v>111</v>
      </c>
      <c r="AN46" s="61">
        <v>39</v>
      </c>
      <c r="AO46" s="52" t="s">
        <v>110</v>
      </c>
      <c r="AP46" s="94">
        <v>150</v>
      </c>
      <c r="AQ46" s="52"/>
      <c r="AR46" s="61">
        <v>39</v>
      </c>
      <c r="AS46" s="52" t="s">
        <v>97</v>
      </c>
      <c r="AT46" s="94">
        <v>190</v>
      </c>
      <c r="AU46" s="52"/>
      <c r="AV46" s="61">
        <v>39</v>
      </c>
      <c r="AW46" s="52" t="s">
        <v>30</v>
      </c>
      <c r="AX46" s="94">
        <v>234</v>
      </c>
      <c r="AY46" s="52"/>
      <c r="AZ46" s="61">
        <v>39</v>
      </c>
      <c r="BA46" s="52" t="s">
        <v>30</v>
      </c>
      <c r="BB46" s="94">
        <v>254</v>
      </c>
      <c r="BC46" s="52"/>
      <c r="BD46" s="61">
        <v>39</v>
      </c>
      <c r="BE46" s="52" t="s">
        <v>89</v>
      </c>
      <c r="BF46" s="94">
        <v>288</v>
      </c>
      <c r="BG46" s="52"/>
      <c r="BK46" s="52"/>
    </row>
    <row r="47" spans="1:63" ht="15">
      <c r="A47" s="61">
        <v>40</v>
      </c>
      <c r="B47" s="52" t="s">
        <v>131</v>
      </c>
      <c r="C47" s="115">
        <v>37</v>
      </c>
      <c r="D47" s="3">
        <v>60</v>
      </c>
      <c r="E47" s="3">
        <v>16</v>
      </c>
      <c r="F47" s="3">
        <v>18</v>
      </c>
      <c r="G47" s="3">
        <v>10</v>
      </c>
      <c r="H47" s="3">
        <v>22</v>
      </c>
      <c r="I47" s="77">
        <v>12</v>
      </c>
      <c r="J47" s="3">
        <v>0</v>
      </c>
      <c r="K47" s="3">
        <v>42</v>
      </c>
      <c r="L47" s="77">
        <v>74</v>
      </c>
      <c r="M47" s="77">
        <v>36</v>
      </c>
      <c r="N47" s="3"/>
      <c r="O47" s="3"/>
      <c r="P47" s="16">
        <f t="shared" si="2"/>
        <v>290</v>
      </c>
      <c r="Q47" s="16">
        <f t="shared" si="3"/>
        <v>280</v>
      </c>
      <c r="R47" s="15"/>
      <c r="T47" s="61">
        <v>40</v>
      </c>
      <c r="U47" s="52" t="s">
        <v>173</v>
      </c>
      <c r="V47" s="61">
        <v>22</v>
      </c>
      <c r="X47" s="61">
        <v>40</v>
      </c>
      <c r="Y47" s="52" t="s">
        <v>30</v>
      </c>
      <c r="Z47" s="61">
        <v>56</v>
      </c>
      <c r="AB47" s="61">
        <v>40</v>
      </c>
      <c r="AC47" s="52" t="s">
        <v>30</v>
      </c>
      <c r="AD47" s="61">
        <v>54</v>
      </c>
      <c r="AF47" s="61">
        <v>40</v>
      </c>
      <c r="AG47" s="52" t="s">
        <v>167</v>
      </c>
      <c r="AH47" s="61">
        <v>87</v>
      </c>
      <c r="AJ47" s="61">
        <v>40</v>
      </c>
      <c r="AK47" s="52" t="s">
        <v>105</v>
      </c>
      <c r="AL47" s="61">
        <v>110</v>
      </c>
      <c r="AN47" s="61">
        <v>40</v>
      </c>
      <c r="AO47" s="52" t="s">
        <v>133</v>
      </c>
      <c r="AP47" s="94">
        <v>150</v>
      </c>
      <c r="AQ47" s="52"/>
      <c r="AR47" s="61">
        <v>40</v>
      </c>
      <c r="AS47" s="52" t="s">
        <v>108</v>
      </c>
      <c r="AT47" s="94">
        <v>175</v>
      </c>
      <c r="AU47" s="52"/>
      <c r="AV47" s="61">
        <v>40</v>
      </c>
      <c r="AW47" s="52" t="s">
        <v>181</v>
      </c>
      <c r="AX47" s="94">
        <v>203</v>
      </c>
      <c r="AY47" s="52"/>
      <c r="AZ47" s="61">
        <v>40</v>
      </c>
      <c r="BA47" s="52" t="s">
        <v>132</v>
      </c>
      <c r="BB47" s="94">
        <v>250</v>
      </c>
      <c r="BC47" s="52"/>
      <c r="BD47" s="61">
        <v>40</v>
      </c>
      <c r="BE47" s="52" t="s">
        <v>131</v>
      </c>
      <c r="BF47" s="94">
        <v>280</v>
      </c>
      <c r="BG47" s="52"/>
      <c r="BK47" s="52"/>
    </row>
    <row r="48" spans="1:63" ht="15">
      <c r="A48" s="61">
        <v>41</v>
      </c>
      <c r="B48" s="52" t="s">
        <v>105</v>
      </c>
      <c r="C48" s="116">
        <v>130</v>
      </c>
      <c r="D48" s="26">
        <v>18</v>
      </c>
      <c r="E48" s="3">
        <v>32</v>
      </c>
      <c r="F48" s="3">
        <v>42</v>
      </c>
      <c r="G48" s="3">
        <v>10</v>
      </c>
      <c r="H48" s="3">
        <v>36</v>
      </c>
      <c r="I48" s="77">
        <v>62</v>
      </c>
      <c r="J48" s="3">
        <v>34</v>
      </c>
      <c r="K48" s="3">
        <v>40</v>
      </c>
      <c r="L48" s="77">
        <v>10</v>
      </c>
      <c r="M48" s="77">
        <v>10</v>
      </c>
      <c r="N48" s="3"/>
      <c r="O48" s="3"/>
      <c r="P48" s="16">
        <f t="shared" si="2"/>
        <v>294</v>
      </c>
      <c r="Q48" s="16">
        <f t="shared" si="3"/>
        <v>274</v>
      </c>
      <c r="R48" s="15"/>
      <c r="T48" s="61">
        <v>41</v>
      </c>
      <c r="U48" s="52" t="s">
        <v>137</v>
      </c>
      <c r="V48" s="61">
        <v>20</v>
      </c>
      <c r="X48" s="61">
        <v>41</v>
      </c>
      <c r="Y48" s="52" t="s">
        <v>105</v>
      </c>
      <c r="Z48" s="61">
        <v>50</v>
      </c>
      <c r="AB48" s="61">
        <v>41</v>
      </c>
      <c r="AC48" s="52" t="s">
        <v>95</v>
      </c>
      <c r="AD48" s="61">
        <v>52</v>
      </c>
      <c r="AF48" s="61">
        <v>41</v>
      </c>
      <c r="AG48" s="52" t="s">
        <v>133</v>
      </c>
      <c r="AH48" s="61">
        <v>82</v>
      </c>
      <c r="AJ48" s="61">
        <v>41</v>
      </c>
      <c r="AK48" s="52" t="s">
        <v>97</v>
      </c>
      <c r="AL48" s="61">
        <v>108</v>
      </c>
      <c r="AN48" s="61">
        <v>41</v>
      </c>
      <c r="AO48" s="52" t="s">
        <v>132</v>
      </c>
      <c r="AP48" s="94">
        <v>146</v>
      </c>
      <c r="AQ48" s="52"/>
      <c r="AR48" s="61">
        <v>41</v>
      </c>
      <c r="AS48" s="52" t="s">
        <v>117</v>
      </c>
      <c r="AT48" s="94">
        <v>172</v>
      </c>
      <c r="AU48" s="52"/>
      <c r="AV48" s="61">
        <v>41</v>
      </c>
      <c r="AW48" s="52" t="s">
        <v>102</v>
      </c>
      <c r="AX48" s="94">
        <v>197</v>
      </c>
      <c r="AY48" s="52"/>
      <c r="AZ48" s="61">
        <v>41</v>
      </c>
      <c r="BA48" s="52" t="s">
        <v>131</v>
      </c>
      <c r="BB48" s="94">
        <v>244</v>
      </c>
      <c r="BC48" s="52"/>
      <c r="BD48" s="61">
        <v>41</v>
      </c>
      <c r="BE48" s="52" t="s">
        <v>105</v>
      </c>
      <c r="BF48" s="94">
        <v>274</v>
      </c>
      <c r="BG48" s="52"/>
      <c r="BK48" s="52"/>
    </row>
    <row r="49" spans="1:63" ht="15">
      <c r="A49" s="61">
        <v>42</v>
      </c>
      <c r="B49" s="52" t="s">
        <v>121</v>
      </c>
      <c r="C49" s="116">
        <v>88</v>
      </c>
      <c r="D49" s="26">
        <v>37</v>
      </c>
      <c r="E49" s="3">
        <v>10</v>
      </c>
      <c r="F49" s="3">
        <v>58</v>
      </c>
      <c r="G49" s="3">
        <v>52</v>
      </c>
      <c r="H49" s="3">
        <v>26</v>
      </c>
      <c r="I49" s="77">
        <v>24</v>
      </c>
      <c r="J49" s="3">
        <v>50</v>
      </c>
      <c r="K49" s="3">
        <v>0</v>
      </c>
      <c r="L49" s="77">
        <v>10</v>
      </c>
      <c r="M49" s="77">
        <v>10</v>
      </c>
      <c r="N49" s="3"/>
      <c r="O49" s="3"/>
      <c r="P49" s="16">
        <f t="shared" si="2"/>
        <v>277</v>
      </c>
      <c r="Q49" s="16">
        <f t="shared" si="3"/>
        <v>267</v>
      </c>
      <c r="R49" s="15"/>
      <c r="T49" s="61">
        <v>42</v>
      </c>
      <c r="U49" s="52" t="s">
        <v>105</v>
      </c>
      <c r="V49" s="61">
        <v>18</v>
      </c>
      <c r="X49" s="61">
        <v>42</v>
      </c>
      <c r="Y49" s="52" t="s">
        <v>132</v>
      </c>
      <c r="Z49" s="61">
        <v>50</v>
      </c>
      <c r="AB49" s="61">
        <v>42</v>
      </c>
      <c r="AC49" s="52" t="s">
        <v>89</v>
      </c>
      <c r="AD49" s="61">
        <v>48</v>
      </c>
      <c r="AF49" s="61">
        <v>42</v>
      </c>
      <c r="AG49" s="52" t="s">
        <v>141</v>
      </c>
      <c r="AH49" s="61">
        <v>78</v>
      </c>
      <c r="AJ49" s="61">
        <v>42</v>
      </c>
      <c r="AK49" s="52" t="s">
        <v>108</v>
      </c>
      <c r="AL49" s="61">
        <v>104</v>
      </c>
      <c r="AN49" s="61">
        <v>42</v>
      </c>
      <c r="AO49" s="52" t="s">
        <v>108</v>
      </c>
      <c r="AP49" s="94">
        <v>132</v>
      </c>
      <c r="AQ49" s="52"/>
      <c r="AR49" s="61">
        <v>42</v>
      </c>
      <c r="AS49" s="52" t="s">
        <v>102</v>
      </c>
      <c r="AT49" s="94">
        <v>168</v>
      </c>
      <c r="AU49" s="52"/>
      <c r="AV49" s="61">
        <v>42</v>
      </c>
      <c r="AW49" s="52" t="s">
        <v>132</v>
      </c>
      <c r="AX49" s="94">
        <v>182</v>
      </c>
      <c r="AY49" s="52"/>
      <c r="AZ49" s="61">
        <v>42</v>
      </c>
      <c r="BA49" s="52" t="s">
        <v>181</v>
      </c>
      <c r="BB49" s="94">
        <v>239</v>
      </c>
      <c r="BC49" s="52"/>
      <c r="BD49" s="61">
        <v>42</v>
      </c>
      <c r="BE49" s="52" t="s">
        <v>121</v>
      </c>
      <c r="BF49" s="94">
        <v>267</v>
      </c>
      <c r="BG49" s="52"/>
      <c r="BK49" s="52"/>
    </row>
    <row r="50" spans="1:63" ht="15">
      <c r="A50" s="61">
        <v>43</v>
      </c>
      <c r="B50" s="52" t="s">
        <v>88</v>
      </c>
      <c r="C50" s="116">
        <v>34</v>
      </c>
      <c r="D50" s="3">
        <v>0</v>
      </c>
      <c r="E50" s="3">
        <v>82</v>
      </c>
      <c r="F50" s="3">
        <v>10</v>
      </c>
      <c r="G50" s="3">
        <v>10</v>
      </c>
      <c r="H50" s="3">
        <v>0</v>
      </c>
      <c r="I50" s="77">
        <v>0</v>
      </c>
      <c r="J50" s="3">
        <v>0</v>
      </c>
      <c r="K50" s="3">
        <v>72</v>
      </c>
      <c r="L50" s="77">
        <v>10</v>
      </c>
      <c r="M50" s="77">
        <v>69</v>
      </c>
      <c r="N50" s="3"/>
      <c r="O50" s="3"/>
      <c r="P50" s="16">
        <f t="shared" si="2"/>
        <v>253</v>
      </c>
      <c r="Q50" s="16">
        <f t="shared" si="3"/>
        <v>253</v>
      </c>
      <c r="R50"/>
      <c r="T50" s="61">
        <v>43</v>
      </c>
      <c r="U50" s="52" t="s">
        <v>101</v>
      </c>
      <c r="V50" s="61">
        <v>16</v>
      </c>
      <c r="X50" s="61">
        <v>43</v>
      </c>
      <c r="Y50" s="52" t="s">
        <v>227</v>
      </c>
      <c r="Z50" s="61">
        <v>48</v>
      </c>
      <c r="AB50" s="61">
        <v>43</v>
      </c>
      <c r="AC50" s="52" t="s">
        <v>233</v>
      </c>
      <c r="AD50" s="61">
        <v>48</v>
      </c>
      <c r="AF50" s="61">
        <v>43</v>
      </c>
      <c r="AG50" s="52" t="s">
        <v>131</v>
      </c>
      <c r="AH50" s="61">
        <v>78</v>
      </c>
      <c r="AJ50" s="61">
        <v>43</v>
      </c>
      <c r="AK50" s="52" t="s">
        <v>88</v>
      </c>
      <c r="AL50" s="61">
        <v>102</v>
      </c>
      <c r="AN50" s="61">
        <v>43</v>
      </c>
      <c r="AO50" s="52" t="s">
        <v>97</v>
      </c>
      <c r="AP50" s="94">
        <v>124</v>
      </c>
      <c r="AQ50" s="52"/>
      <c r="AR50" s="61">
        <v>43</v>
      </c>
      <c r="AS50" s="52" t="s">
        <v>181</v>
      </c>
      <c r="AT50" s="94">
        <v>167</v>
      </c>
      <c r="AU50" s="52"/>
      <c r="AV50" s="61">
        <v>43</v>
      </c>
      <c r="AW50" s="52" t="s">
        <v>108</v>
      </c>
      <c r="AX50" s="94">
        <v>175</v>
      </c>
      <c r="AY50" s="52"/>
      <c r="AZ50" s="61">
        <v>43</v>
      </c>
      <c r="BA50" s="52" t="s">
        <v>108</v>
      </c>
      <c r="BB50" s="94">
        <v>231</v>
      </c>
      <c r="BC50" s="52"/>
      <c r="BD50" s="61">
        <v>43</v>
      </c>
      <c r="BE50" s="52" t="s">
        <v>88</v>
      </c>
      <c r="BF50" s="94">
        <v>253</v>
      </c>
      <c r="BG50" s="52"/>
      <c r="BK50" s="52"/>
    </row>
    <row r="51" spans="1:63" ht="15">
      <c r="A51" s="61">
        <v>44</v>
      </c>
      <c r="B51" s="52" t="s">
        <v>181</v>
      </c>
      <c r="C51" s="116">
        <v>54</v>
      </c>
      <c r="D51" s="3">
        <v>10</v>
      </c>
      <c r="E51" s="3">
        <v>28</v>
      </c>
      <c r="F51" s="3">
        <v>14</v>
      </c>
      <c r="G51" s="3">
        <v>34</v>
      </c>
      <c r="H51" s="3">
        <v>0</v>
      </c>
      <c r="I51" s="77">
        <v>10</v>
      </c>
      <c r="J51" s="3">
        <v>81</v>
      </c>
      <c r="K51" s="3">
        <v>36</v>
      </c>
      <c r="L51" s="77">
        <v>36</v>
      </c>
      <c r="M51" s="77">
        <v>10</v>
      </c>
      <c r="N51" s="3"/>
      <c r="O51" s="3"/>
      <c r="P51" s="16">
        <f t="shared" si="2"/>
        <v>259</v>
      </c>
      <c r="Q51" s="16">
        <f t="shared" si="3"/>
        <v>249</v>
      </c>
      <c r="R51" s="15"/>
      <c r="T51" s="61">
        <v>44</v>
      </c>
      <c r="U51" s="52" t="s">
        <v>6</v>
      </c>
      <c r="V51" s="61">
        <v>14</v>
      </c>
      <c r="X51" s="61">
        <v>44</v>
      </c>
      <c r="Y51" s="52" t="s">
        <v>121</v>
      </c>
      <c r="Z51" s="61">
        <v>47</v>
      </c>
      <c r="AB51" s="61">
        <v>44</v>
      </c>
      <c r="AC51" s="52" t="s">
        <v>99</v>
      </c>
      <c r="AD51" s="61">
        <v>46</v>
      </c>
      <c r="AF51" s="61">
        <v>44</v>
      </c>
      <c r="AG51" s="52" t="s">
        <v>233</v>
      </c>
      <c r="AH51" s="61">
        <v>78</v>
      </c>
      <c r="AJ51" s="61">
        <v>44</v>
      </c>
      <c r="AK51" s="52" t="s">
        <v>122</v>
      </c>
      <c r="AL51" s="61">
        <v>100</v>
      </c>
      <c r="AN51" s="61">
        <v>44</v>
      </c>
      <c r="AO51" s="52" t="s">
        <v>101</v>
      </c>
      <c r="AP51" s="94">
        <v>121</v>
      </c>
      <c r="AQ51" s="52"/>
      <c r="AR51" s="61">
        <v>44</v>
      </c>
      <c r="AS51" s="52" t="s">
        <v>132</v>
      </c>
      <c r="AT51" s="94">
        <v>158</v>
      </c>
      <c r="AU51" s="52"/>
      <c r="AV51" s="61">
        <v>44</v>
      </c>
      <c r="AW51" s="52" t="s">
        <v>88</v>
      </c>
      <c r="AX51" s="94">
        <v>174</v>
      </c>
      <c r="AY51" s="52"/>
      <c r="AZ51" s="61">
        <v>44</v>
      </c>
      <c r="BA51" s="52" t="s">
        <v>99</v>
      </c>
      <c r="BB51" s="94">
        <v>230</v>
      </c>
      <c r="BC51" s="52"/>
      <c r="BD51" s="61">
        <v>44</v>
      </c>
      <c r="BE51" s="52" t="s">
        <v>181</v>
      </c>
      <c r="BF51" s="94">
        <v>249</v>
      </c>
      <c r="BG51" s="52"/>
      <c r="BK51" s="52"/>
    </row>
    <row r="52" spans="1:63" ht="15">
      <c r="A52" s="61">
        <v>45</v>
      </c>
      <c r="B52" s="52" t="s">
        <v>233</v>
      </c>
      <c r="C52" s="116">
        <v>85</v>
      </c>
      <c r="D52" s="3">
        <v>10</v>
      </c>
      <c r="E52" s="3">
        <v>48</v>
      </c>
      <c r="F52" s="3">
        <v>30</v>
      </c>
      <c r="G52" s="3">
        <v>10</v>
      </c>
      <c r="H52" s="3">
        <v>14</v>
      </c>
      <c r="I52" s="77">
        <v>10</v>
      </c>
      <c r="J52" s="3">
        <v>20</v>
      </c>
      <c r="K52" s="3">
        <v>0</v>
      </c>
      <c r="L52" s="77">
        <v>40</v>
      </c>
      <c r="M52" s="77">
        <v>76</v>
      </c>
      <c r="N52" s="3"/>
      <c r="O52" s="3"/>
      <c r="P52" s="16">
        <f t="shared" si="2"/>
        <v>258</v>
      </c>
      <c r="Q52" s="16">
        <f t="shared" si="3"/>
        <v>248</v>
      </c>
      <c r="R52" s="15"/>
      <c r="T52" s="61">
        <v>45</v>
      </c>
      <c r="U52" s="52" t="s">
        <v>167</v>
      </c>
      <c r="V52" s="61">
        <v>12</v>
      </c>
      <c r="X52" s="61">
        <v>45</v>
      </c>
      <c r="Y52" s="52" t="s">
        <v>99</v>
      </c>
      <c r="Z52" s="61">
        <v>46</v>
      </c>
      <c r="AB52" s="61">
        <v>45</v>
      </c>
      <c r="AC52" s="52" t="s">
        <v>173</v>
      </c>
      <c r="AD52" s="61">
        <v>44</v>
      </c>
      <c r="AF52" s="61">
        <v>45</v>
      </c>
      <c r="AG52" s="52" t="s">
        <v>101</v>
      </c>
      <c r="AH52" s="61">
        <v>77</v>
      </c>
      <c r="AJ52" s="61">
        <v>45</v>
      </c>
      <c r="AK52" s="52" t="s">
        <v>131</v>
      </c>
      <c r="AL52" s="61">
        <v>100</v>
      </c>
      <c r="AN52" s="61">
        <v>45</v>
      </c>
      <c r="AO52" s="52" t="s">
        <v>131</v>
      </c>
      <c r="AP52" s="94">
        <v>116</v>
      </c>
      <c r="AQ52" s="52"/>
      <c r="AR52" s="61">
        <v>45</v>
      </c>
      <c r="AS52" s="52" t="s">
        <v>98</v>
      </c>
      <c r="AT52" s="94">
        <v>151</v>
      </c>
      <c r="AU52" s="52"/>
      <c r="AV52" s="61">
        <v>45</v>
      </c>
      <c r="AW52" s="52" t="s">
        <v>117</v>
      </c>
      <c r="AX52" s="94">
        <v>172</v>
      </c>
      <c r="AY52" s="52"/>
      <c r="AZ52" s="61">
        <v>45</v>
      </c>
      <c r="BA52" s="52" t="s">
        <v>102</v>
      </c>
      <c r="BB52" s="94">
        <v>227</v>
      </c>
      <c r="BC52" s="52"/>
      <c r="BD52" s="61">
        <v>45</v>
      </c>
      <c r="BE52" s="52" t="s">
        <v>233</v>
      </c>
      <c r="BF52" s="94">
        <v>248</v>
      </c>
      <c r="BG52" s="52"/>
      <c r="BK52" s="52"/>
    </row>
    <row r="53" spans="1:63" ht="15">
      <c r="A53" s="61">
        <v>46</v>
      </c>
      <c r="B53" s="52" t="s">
        <v>108</v>
      </c>
      <c r="C53" s="115">
        <v>111</v>
      </c>
      <c r="D53" s="26">
        <v>84</v>
      </c>
      <c r="E53" s="3">
        <v>10</v>
      </c>
      <c r="F53" s="3">
        <v>0</v>
      </c>
      <c r="G53" s="3">
        <v>10</v>
      </c>
      <c r="H53" s="3">
        <v>0</v>
      </c>
      <c r="I53" s="77">
        <v>28</v>
      </c>
      <c r="J53" s="3">
        <v>43</v>
      </c>
      <c r="K53" s="3">
        <v>0</v>
      </c>
      <c r="L53" s="77">
        <v>56</v>
      </c>
      <c r="M53" s="77">
        <v>10</v>
      </c>
      <c r="N53" s="3"/>
      <c r="O53" s="3"/>
      <c r="P53" s="16">
        <f t="shared" si="2"/>
        <v>241</v>
      </c>
      <c r="Q53" s="16">
        <f t="shared" si="3"/>
        <v>241</v>
      </c>
      <c r="T53" s="61">
        <v>46</v>
      </c>
      <c r="U53" s="52" t="s">
        <v>141</v>
      </c>
      <c r="V53" s="61">
        <v>10</v>
      </c>
      <c r="X53" s="61">
        <v>46</v>
      </c>
      <c r="Y53" s="52" t="s">
        <v>83</v>
      </c>
      <c r="Z53" s="61">
        <v>45</v>
      </c>
      <c r="AB53" s="61">
        <v>46</v>
      </c>
      <c r="AC53" s="52" t="s">
        <v>116</v>
      </c>
      <c r="AD53" s="61">
        <v>44</v>
      </c>
      <c r="AF53" s="61">
        <v>46</v>
      </c>
      <c r="AG53" s="52" t="s">
        <v>98</v>
      </c>
      <c r="AH53" s="61">
        <v>74</v>
      </c>
      <c r="AJ53" s="61">
        <v>46</v>
      </c>
      <c r="AK53" s="52" t="s">
        <v>110</v>
      </c>
      <c r="AL53" s="61">
        <v>96</v>
      </c>
      <c r="AN53" s="61">
        <v>46</v>
      </c>
      <c r="AO53" s="52" t="s">
        <v>6</v>
      </c>
      <c r="AP53" s="94">
        <v>111</v>
      </c>
      <c r="AQ53" s="52"/>
      <c r="AR53" s="61">
        <v>46</v>
      </c>
      <c r="AS53" s="52" t="s">
        <v>99</v>
      </c>
      <c r="AT53" s="94">
        <v>150</v>
      </c>
      <c r="AU53" s="52"/>
      <c r="AV53" s="61">
        <v>46</v>
      </c>
      <c r="AW53" s="52" t="s">
        <v>131</v>
      </c>
      <c r="AX53" s="94">
        <v>170</v>
      </c>
      <c r="AY53" s="52"/>
      <c r="AZ53" s="61">
        <v>46</v>
      </c>
      <c r="BA53" s="52" t="s">
        <v>98</v>
      </c>
      <c r="BB53" s="94">
        <v>203</v>
      </c>
      <c r="BC53" s="52"/>
      <c r="BD53" s="61">
        <v>46</v>
      </c>
      <c r="BE53" s="52" t="s">
        <v>108</v>
      </c>
      <c r="BF53" s="94">
        <v>241</v>
      </c>
      <c r="BG53" s="52"/>
      <c r="BK53" s="52"/>
    </row>
    <row r="54" spans="1:63" ht="15">
      <c r="A54" s="61">
        <v>47</v>
      </c>
      <c r="B54" s="52" t="s">
        <v>102</v>
      </c>
      <c r="C54" s="116">
        <v>70</v>
      </c>
      <c r="D54" s="3">
        <v>92</v>
      </c>
      <c r="E54" s="3">
        <v>10</v>
      </c>
      <c r="F54" s="3">
        <v>0</v>
      </c>
      <c r="G54" s="3">
        <v>46</v>
      </c>
      <c r="H54" s="3">
        <v>10</v>
      </c>
      <c r="I54" s="77">
        <v>10</v>
      </c>
      <c r="J54" s="3">
        <v>0</v>
      </c>
      <c r="K54" s="3">
        <v>29</v>
      </c>
      <c r="L54" s="77">
        <v>30</v>
      </c>
      <c r="M54" s="77">
        <v>13</v>
      </c>
      <c r="N54" s="3"/>
      <c r="O54" s="3"/>
      <c r="P54" s="16">
        <f t="shared" si="2"/>
        <v>240</v>
      </c>
      <c r="Q54" s="16">
        <f t="shared" si="3"/>
        <v>240</v>
      </c>
      <c r="R54" s="15"/>
      <c r="T54" s="61">
        <v>47</v>
      </c>
      <c r="U54" s="52" t="s">
        <v>86</v>
      </c>
      <c r="V54" s="61">
        <v>10</v>
      </c>
      <c r="X54" s="61">
        <v>47</v>
      </c>
      <c r="Y54" s="52" t="s">
        <v>104</v>
      </c>
      <c r="Z54" s="61">
        <v>44</v>
      </c>
      <c r="AB54" s="61">
        <v>47</v>
      </c>
      <c r="AC54" s="52" t="s">
        <v>232</v>
      </c>
      <c r="AD54" s="61">
        <v>44</v>
      </c>
      <c r="AF54" s="61">
        <v>47</v>
      </c>
      <c r="AG54" s="52" t="s">
        <v>105</v>
      </c>
      <c r="AH54" s="61">
        <v>74</v>
      </c>
      <c r="AJ54" s="61">
        <v>47</v>
      </c>
      <c r="AK54" s="52" t="s">
        <v>233</v>
      </c>
      <c r="AL54" s="61">
        <v>92</v>
      </c>
      <c r="AN54" s="61">
        <v>47</v>
      </c>
      <c r="AO54" s="52" t="s">
        <v>122</v>
      </c>
      <c r="AP54" s="94">
        <v>110</v>
      </c>
      <c r="AQ54" s="52"/>
      <c r="AR54" s="61">
        <v>47</v>
      </c>
      <c r="AS54" s="52" t="s">
        <v>131</v>
      </c>
      <c r="AT54" s="94">
        <v>128</v>
      </c>
      <c r="AU54" s="52"/>
      <c r="AV54" s="61">
        <v>47</v>
      </c>
      <c r="AW54" s="52" t="s">
        <v>270</v>
      </c>
      <c r="AX54" s="94">
        <v>158</v>
      </c>
      <c r="AY54" s="52"/>
      <c r="AZ54" s="61">
        <v>47</v>
      </c>
      <c r="BA54" s="52" t="s">
        <v>270</v>
      </c>
      <c r="BB54" s="94">
        <v>184</v>
      </c>
      <c r="BC54" s="52"/>
      <c r="BD54" s="61">
        <v>47</v>
      </c>
      <c r="BE54" s="52" t="s">
        <v>102</v>
      </c>
      <c r="BF54" s="94">
        <v>240</v>
      </c>
      <c r="BG54" s="52"/>
      <c r="BK54" s="52"/>
    </row>
    <row r="55" spans="1:63" ht="15">
      <c r="A55" s="61">
        <v>48</v>
      </c>
      <c r="B55" s="52" t="s">
        <v>270</v>
      </c>
      <c r="C55" s="116">
        <v>46</v>
      </c>
      <c r="D55" s="3">
        <v>10</v>
      </c>
      <c r="E55" s="3">
        <v>0</v>
      </c>
      <c r="F55" s="3">
        <v>10</v>
      </c>
      <c r="G55" s="3">
        <v>22</v>
      </c>
      <c r="H55" s="3">
        <v>10</v>
      </c>
      <c r="I55" s="77">
        <v>26</v>
      </c>
      <c r="J55" s="3">
        <v>52</v>
      </c>
      <c r="K55" s="3">
        <v>38</v>
      </c>
      <c r="L55" s="77">
        <v>26</v>
      </c>
      <c r="M55" s="77">
        <v>22</v>
      </c>
      <c r="N55" s="3"/>
      <c r="O55" s="3"/>
      <c r="P55" s="16">
        <f t="shared" si="2"/>
        <v>216</v>
      </c>
      <c r="Q55" s="16">
        <f t="shared" si="3"/>
        <v>206</v>
      </c>
      <c r="R55" s="15"/>
      <c r="T55" s="61">
        <v>48</v>
      </c>
      <c r="U55" s="52" t="s">
        <v>196</v>
      </c>
      <c r="V55" s="61">
        <v>10</v>
      </c>
      <c r="X55" s="61">
        <v>48</v>
      </c>
      <c r="Y55" s="52" t="s">
        <v>232</v>
      </c>
      <c r="Z55" s="61">
        <v>44</v>
      </c>
      <c r="AB55" s="61">
        <v>48</v>
      </c>
      <c r="AC55" s="52" t="s">
        <v>105</v>
      </c>
      <c r="AD55" s="61">
        <v>42</v>
      </c>
      <c r="AF55" s="61">
        <v>48</v>
      </c>
      <c r="AG55" s="52" t="s">
        <v>128</v>
      </c>
      <c r="AH55" s="61">
        <v>74</v>
      </c>
      <c r="AJ55" s="61">
        <v>48</v>
      </c>
      <c r="AK55" s="52" t="s">
        <v>141</v>
      </c>
      <c r="AL55" s="61">
        <v>88</v>
      </c>
      <c r="AN55" s="61">
        <v>48</v>
      </c>
      <c r="AO55" s="52" t="s">
        <v>98</v>
      </c>
      <c r="AP55" s="94">
        <v>105</v>
      </c>
      <c r="AQ55" s="52"/>
      <c r="AR55" s="61">
        <v>48</v>
      </c>
      <c r="AS55" s="52" t="s">
        <v>233</v>
      </c>
      <c r="AT55" s="94">
        <v>122</v>
      </c>
      <c r="AU55" s="52"/>
      <c r="AV55" s="61">
        <v>48</v>
      </c>
      <c r="AW55" s="52" t="s">
        <v>98</v>
      </c>
      <c r="AX55" s="94">
        <v>151</v>
      </c>
      <c r="AY55" s="52"/>
      <c r="AZ55" s="61">
        <v>48</v>
      </c>
      <c r="BA55" s="52" t="s">
        <v>88</v>
      </c>
      <c r="BB55" s="94">
        <v>184</v>
      </c>
      <c r="BC55" s="52"/>
      <c r="BD55" s="61">
        <v>48</v>
      </c>
      <c r="BE55" s="52" t="s">
        <v>270</v>
      </c>
      <c r="BF55" s="94">
        <v>206</v>
      </c>
      <c r="BG55" s="52"/>
      <c r="BK55" s="52"/>
    </row>
    <row r="56" spans="1:63" ht="15">
      <c r="A56" s="61">
        <v>49</v>
      </c>
      <c r="B56" s="52" t="s">
        <v>98</v>
      </c>
      <c r="C56" s="116">
        <v>26</v>
      </c>
      <c r="D56" s="3">
        <v>0</v>
      </c>
      <c r="E56" s="3">
        <v>0</v>
      </c>
      <c r="F56" s="3">
        <v>0</v>
      </c>
      <c r="G56" s="3">
        <v>74</v>
      </c>
      <c r="H56" s="3">
        <v>12</v>
      </c>
      <c r="I56" s="77">
        <v>19</v>
      </c>
      <c r="J56" s="3">
        <v>46</v>
      </c>
      <c r="K56" s="3">
        <v>0</v>
      </c>
      <c r="L56" s="77">
        <v>52</v>
      </c>
      <c r="M56" s="77">
        <v>0</v>
      </c>
      <c r="N56" s="3"/>
      <c r="O56" s="3"/>
      <c r="P56" s="16">
        <f t="shared" si="2"/>
        <v>203</v>
      </c>
      <c r="Q56" s="16">
        <f t="shared" si="3"/>
        <v>203</v>
      </c>
      <c r="R56" s="15"/>
      <c r="T56" s="61">
        <v>49</v>
      </c>
      <c r="U56" s="52" t="s">
        <v>227</v>
      </c>
      <c r="V56" s="61">
        <v>10</v>
      </c>
      <c r="X56" s="61">
        <v>49</v>
      </c>
      <c r="Y56" s="52" t="s">
        <v>181</v>
      </c>
      <c r="Z56" s="61">
        <v>38</v>
      </c>
      <c r="AB56" s="61">
        <v>49</v>
      </c>
      <c r="AC56" s="52" t="s">
        <v>90</v>
      </c>
      <c r="AD56" s="61">
        <v>40</v>
      </c>
      <c r="AF56" s="61">
        <v>49</v>
      </c>
      <c r="AG56" s="52" t="s">
        <v>110</v>
      </c>
      <c r="AH56" s="61">
        <v>72</v>
      </c>
      <c r="AJ56" s="61">
        <v>49</v>
      </c>
      <c r="AK56" s="52" t="s">
        <v>98</v>
      </c>
      <c r="AL56" s="61">
        <v>86</v>
      </c>
      <c r="AN56" s="61">
        <v>49</v>
      </c>
      <c r="AO56" s="52" t="s">
        <v>88</v>
      </c>
      <c r="AP56" s="94">
        <v>102</v>
      </c>
      <c r="AQ56" s="52"/>
      <c r="AR56" s="61">
        <v>49</v>
      </c>
      <c r="AS56" s="52" t="s">
        <v>101</v>
      </c>
      <c r="AT56" s="94">
        <v>121</v>
      </c>
      <c r="AU56" s="52"/>
      <c r="AV56" s="61">
        <v>49</v>
      </c>
      <c r="AW56" s="52" t="s">
        <v>99</v>
      </c>
      <c r="AX56" s="94">
        <v>150</v>
      </c>
      <c r="AY56" s="52"/>
      <c r="AZ56" s="61">
        <v>49</v>
      </c>
      <c r="BA56" s="52" t="s">
        <v>117</v>
      </c>
      <c r="BB56" s="94">
        <v>182</v>
      </c>
      <c r="BC56" s="52"/>
      <c r="BD56" s="61">
        <v>49</v>
      </c>
      <c r="BE56" s="52" t="s">
        <v>98</v>
      </c>
      <c r="BF56" s="94">
        <v>203</v>
      </c>
      <c r="BG56" s="52"/>
      <c r="BK56" s="52"/>
    </row>
    <row r="57" spans="1:63" ht="15">
      <c r="A57" s="61">
        <v>50</v>
      </c>
      <c r="B57" s="52" t="s">
        <v>117</v>
      </c>
      <c r="C57" s="116">
        <v>20</v>
      </c>
      <c r="D57" s="3">
        <v>76</v>
      </c>
      <c r="E57" s="3">
        <v>20</v>
      </c>
      <c r="F57" s="3">
        <v>26</v>
      </c>
      <c r="G57" s="3">
        <v>18</v>
      </c>
      <c r="H57" s="3">
        <v>32</v>
      </c>
      <c r="I57" s="77">
        <v>0</v>
      </c>
      <c r="J57" s="3">
        <v>0</v>
      </c>
      <c r="K57" s="3">
        <v>0</v>
      </c>
      <c r="L57" s="77">
        <v>10</v>
      </c>
      <c r="M57" s="77">
        <v>0</v>
      </c>
      <c r="N57" s="3"/>
      <c r="O57" s="3"/>
      <c r="P57" s="16">
        <f t="shared" si="2"/>
        <v>182</v>
      </c>
      <c r="Q57" s="16">
        <f t="shared" si="3"/>
        <v>182</v>
      </c>
      <c r="R57" s="15"/>
      <c r="T57" s="61">
        <v>50</v>
      </c>
      <c r="U57" s="52" t="s">
        <v>90</v>
      </c>
      <c r="V57" s="61">
        <v>10</v>
      </c>
      <c r="X57" s="61">
        <v>50</v>
      </c>
      <c r="Y57" s="52" t="s">
        <v>94</v>
      </c>
      <c r="Z57" s="61">
        <v>35</v>
      </c>
      <c r="AB57" s="61">
        <v>50</v>
      </c>
      <c r="AC57" s="52" t="s">
        <v>132</v>
      </c>
      <c r="AD57" s="61">
        <v>40</v>
      </c>
      <c r="AF57" s="61">
        <v>50</v>
      </c>
      <c r="AG57" s="52" t="s">
        <v>232</v>
      </c>
      <c r="AH57" s="61">
        <v>70</v>
      </c>
      <c r="AJ57" s="61">
        <v>50</v>
      </c>
      <c r="AK57" s="52" t="s">
        <v>128</v>
      </c>
      <c r="AL57" s="61">
        <v>84</v>
      </c>
      <c r="AN57" s="61">
        <v>50</v>
      </c>
      <c r="AO57" s="52" t="s">
        <v>233</v>
      </c>
      <c r="AP57" s="94">
        <v>102</v>
      </c>
      <c r="AQ57" s="52"/>
      <c r="AR57" s="61">
        <v>50</v>
      </c>
      <c r="AS57" s="52" t="s">
        <v>6</v>
      </c>
      <c r="AT57" s="94">
        <v>121</v>
      </c>
      <c r="AU57" s="52"/>
      <c r="AV57" s="61">
        <v>50</v>
      </c>
      <c r="AW57" s="52" t="s">
        <v>233</v>
      </c>
      <c r="AX57" s="94">
        <v>132</v>
      </c>
      <c r="AY57" s="52"/>
      <c r="AZ57" s="61">
        <v>50</v>
      </c>
      <c r="BA57" s="52" t="s">
        <v>233</v>
      </c>
      <c r="BB57" s="94">
        <v>172</v>
      </c>
      <c r="BC57" s="52"/>
      <c r="BD57" s="61">
        <v>50</v>
      </c>
      <c r="BE57" s="52" t="s">
        <v>117</v>
      </c>
      <c r="BF57" s="94">
        <v>182</v>
      </c>
      <c r="BG57" s="52"/>
      <c r="BK57" s="52"/>
    </row>
    <row r="58" spans="1:63" ht="15">
      <c r="A58" s="61">
        <v>51</v>
      </c>
      <c r="B58" s="52" t="s">
        <v>122</v>
      </c>
      <c r="C58" s="116">
        <v>25</v>
      </c>
      <c r="D58" s="3">
        <v>10</v>
      </c>
      <c r="E58" s="3">
        <v>0</v>
      </c>
      <c r="F58" s="3">
        <v>26</v>
      </c>
      <c r="G58" s="3">
        <v>16</v>
      </c>
      <c r="H58" s="3">
        <v>58</v>
      </c>
      <c r="I58" s="77">
        <v>0</v>
      </c>
      <c r="J58" s="3">
        <v>0</v>
      </c>
      <c r="K58" s="3">
        <v>0</v>
      </c>
      <c r="L58" s="77">
        <v>13</v>
      </c>
      <c r="M58" s="77">
        <v>38</v>
      </c>
      <c r="N58" s="3"/>
      <c r="O58" s="3"/>
      <c r="P58" s="16">
        <f t="shared" si="2"/>
        <v>161</v>
      </c>
      <c r="Q58" s="16">
        <f t="shared" si="3"/>
        <v>161</v>
      </c>
      <c r="R58" s="15"/>
      <c r="T58" s="61">
        <v>51</v>
      </c>
      <c r="U58" s="52" t="s">
        <v>142</v>
      </c>
      <c r="V58" s="61">
        <v>10</v>
      </c>
      <c r="X58" s="61">
        <v>51</v>
      </c>
      <c r="Y58" s="52" t="s">
        <v>171</v>
      </c>
      <c r="Z58" s="61">
        <v>34</v>
      </c>
      <c r="AB58" s="61">
        <v>51</v>
      </c>
      <c r="AC58" s="52" t="s">
        <v>167</v>
      </c>
      <c r="AD58" s="61">
        <v>38</v>
      </c>
      <c r="AF58" s="61">
        <v>51</v>
      </c>
      <c r="AG58" s="52" t="s">
        <v>100</v>
      </c>
      <c r="AH58" s="61">
        <v>68</v>
      </c>
      <c r="AJ58" s="61">
        <v>51</v>
      </c>
      <c r="AK58" s="52" t="s">
        <v>232</v>
      </c>
      <c r="AL58" s="61">
        <v>80</v>
      </c>
      <c r="AN58" s="61">
        <v>51</v>
      </c>
      <c r="AO58" s="52" t="s">
        <v>128</v>
      </c>
      <c r="AP58" s="94">
        <v>94</v>
      </c>
      <c r="AQ58" s="52"/>
      <c r="AR58" s="61">
        <v>51</v>
      </c>
      <c r="AS58" s="52" t="s">
        <v>270</v>
      </c>
      <c r="AT58" s="94">
        <v>120</v>
      </c>
      <c r="AU58" s="52"/>
      <c r="AV58" s="61">
        <v>51</v>
      </c>
      <c r="AW58" s="52" t="s">
        <v>101</v>
      </c>
      <c r="AX58" s="94">
        <v>121</v>
      </c>
      <c r="AY58" s="52"/>
      <c r="AZ58" s="61">
        <v>51</v>
      </c>
      <c r="BA58" s="52" t="s">
        <v>101</v>
      </c>
      <c r="BB58" s="94">
        <v>137</v>
      </c>
      <c r="BC58" s="52"/>
      <c r="BD58" s="61">
        <v>51</v>
      </c>
      <c r="BE58" s="52" t="s">
        <v>122</v>
      </c>
      <c r="BF58" s="94">
        <v>161</v>
      </c>
      <c r="BG58" s="52"/>
      <c r="BK58" s="52"/>
    </row>
    <row r="59" spans="1:63" ht="15">
      <c r="A59" s="61">
        <v>52</v>
      </c>
      <c r="B59" s="52" t="s">
        <v>196</v>
      </c>
      <c r="C59" s="116">
        <v>230</v>
      </c>
      <c r="D59" s="3">
        <v>10</v>
      </c>
      <c r="E59" s="3">
        <v>10</v>
      </c>
      <c r="F59" s="3">
        <v>10</v>
      </c>
      <c r="G59" s="3">
        <v>10</v>
      </c>
      <c r="H59" s="3">
        <v>10</v>
      </c>
      <c r="I59" s="77">
        <v>10</v>
      </c>
      <c r="J59" s="3">
        <v>0</v>
      </c>
      <c r="K59" s="3">
        <v>0</v>
      </c>
      <c r="L59" s="77">
        <v>34</v>
      </c>
      <c r="M59" s="77">
        <v>62</v>
      </c>
      <c r="N59" s="3"/>
      <c r="O59" s="3"/>
      <c r="P59" s="16">
        <f t="shared" si="2"/>
        <v>156</v>
      </c>
      <c r="Q59" s="16">
        <f t="shared" si="3"/>
        <v>156</v>
      </c>
      <c r="R59" s="15"/>
      <c r="T59" s="61">
        <v>52</v>
      </c>
      <c r="U59" s="52" t="s">
        <v>181</v>
      </c>
      <c r="V59" s="61">
        <v>10</v>
      </c>
      <c r="X59" s="61">
        <v>52</v>
      </c>
      <c r="Y59" s="52" t="s">
        <v>26</v>
      </c>
      <c r="Z59" s="61">
        <v>32</v>
      </c>
      <c r="AB59" s="61">
        <v>52</v>
      </c>
      <c r="AC59" s="52" t="s">
        <v>94</v>
      </c>
      <c r="AD59" s="61">
        <v>35</v>
      </c>
      <c r="AF59" s="61">
        <v>52</v>
      </c>
      <c r="AG59" s="52" t="s">
        <v>104</v>
      </c>
      <c r="AH59" s="61">
        <v>68</v>
      </c>
      <c r="AJ59" s="61">
        <v>52</v>
      </c>
      <c r="AK59" s="52" t="s">
        <v>132</v>
      </c>
      <c r="AL59" s="61">
        <v>80</v>
      </c>
      <c r="AN59" s="61">
        <v>52</v>
      </c>
      <c r="AO59" s="52" t="s">
        <v>232</v>
      </c>
      <c r="AP59" s="94">
        <v>90</v>
      </c>
      <c r="AQ59" s="52"/>
      <c r="AR59" s="61">
        <v>52</v>
      </c>
      <c r="AS59" s="52" t="s">
        <v>128</v>
      </c>
      <c r="AT59" s="94">
        <v>116</v>
      </c>
      <c r="AU59" s="52"/>
      <c r="AV59" s="61">
        <v>52</v>
      </c>
      <c r="AW59" s="52" t="s">
        <v>6</v>
      </c>
      <c r="AX59" s="94">
        <v>121</v>
      </c>
      <c r="AY59" s="52"/>
      <c r="AZ59" s="61">
        <v>52</v>
      </c>
      <c r="BA59" s="52" t="s">
        <v>6</v>
      </c>
      <c r="BB59" s="94">
        <v>131</v>
      </c>
      <c r="BC59" s="52"/>
      <c r="BD59" s="61">
        <v>52</v>
      </c>
      <c r="BE59" s="52" t="s">
        <v>196</v>
      </c>
      <c r="BF59" s="94">
        <v>156</v>
      </c>
      <c r="BG59" s="52"/>
      <c r="BK59" s="52"/>
    </row>
    <row r="60" spans="1:63" ht="15">
      <c r="A60" s="61">
        <v>53</v>
      </c>
      <c r="B60" s="52" t="s">
        <v>101</v>
      </c>
      <c r="C60" s="116">
        <v>25</v>
      </c>
      <c r="D60" s="3">
        <v>15</v>
      </c>
      <c r="E60" s="3">
        <v>0</v>
      </c>
      <c r="F60" s="3">
        <v>10</v>
      </c>
      <c r="G60" s="3">
        <v>62</v>
      </c>
      <c r="H60" s="3">
        <v>34</v>
      </c>
      <c r="I60" s="77">
        <v>0</v>
      </c>
      <c r="J60" s="3">
        <v>0</v>
      </c>
      <c r="K60" s="3">
        <v>0</v>
      </c>
      <c r="L60" s="77">
        <v>16</v>
      </c>
      <c r="M60" s="77">
        <v>10</v>
      </c>
      <c r="N60" s="3"/>
      <c r="O60" s="3"/>
      <c r="P60" s="16">
        <f t="shared" si="2"/>
        <v>147</v>
      </c>
      <c r="Q60" s="16">
        <f t="shared" si="3"/>
        <v>147</v>
      </c>
      <c r="R60" s="15"/>
      <c r="T60" s="61">
        <v>53</v>
      </c>
      <c r="U60" s="52" t="s">
        <v>171</v>
      </c>
      <c r="V60" s="61">
        <v>10</v>
      </c>
      <c r="X60" s="61">
        <v>53</v>
      </c>
      <c r="Y60" s="52" t="s">
        <v>106</v>
      </c>
      <c r="Z60" s="61">
        <v>30</v>
      </c>
      <c r="AB60" s="61">
        <v>53</v>
      </c>
      <c r="AC60" s="52" t="s">
        <v>83</v>
      </c>
      <c r="AD60" s="61">
        <v>35</v>
      </c>
      <c r="AF60" s="61">
        <v>53</v>
      </c>
      <c r="AG60" s="52" t="s">
        <v>173</v>
      </c>
      <c r="AH60" s="61">
        <v>66</v>
      </c>
      <c r="AJ60" s="61">
        <v>53</v>
      </c>
      <c r="AK60" s="52" t="s">
        <v>100</v>
      </c>
      <c r="AL60" s="61">
        <v>78</v>
      </c>
      <c r="AN60" s="61">
        <v>53</v>
      </c>
      <c r="AO60" s="52" t="s">
        <v>141</v>
      </c>
      <c r="AP60" s="94">
        <v>88</v>
      </c>
      <c r="AQ60" s="52"/>
      <c r="AR60" s="61">
        <v>53</v>
      </c>
      <c r="AS60" s="52" t="s">
        <v>122</v>
      </c>
      <c r="AT60" s="94">
        <v>110</v>
      </c>
      <c r="AU60" s="52"/>
      <c r="AV60" s="61">
        <v>53</v>
      </c>
      <c r="AW60" s="52" t="s">
        <v>128</v>
      </c>
      <c r="AX60" s="94">
        <v>116</v>
      </c>
      <c r="AY60" s="52"/>
      <c r="AZ60" s="61">
        <v>53</v>
      </c>
      <c r="BA60" s="52" t="s">
        <v>128</v>
      </c>
      <c r="BB60" s="94">
        <v>126</v>
      </c>
      <c r="BC60" s="52"/>
      <c r="BD60" s="61">
        <v>53</v>
      </c>
      <c r="BE60" s="52" t="s">
        <v>101</v>
      </c>
      <c r="BF60" s="94">
        <v>147</v>
      </c>
      <c r="BG60" s="52"/>
      <c r="BK60" s="52"/>
    </row>
    <row r="61" spans="1:63" ht="15">
      <c r="A61" s="61">
        <v>54</v>
      </c>
      <c r="B61" s="52" t="s">
        <v>128</v>
      </c>
      <c r="C61" s="116">
        <v>85</v>
      </c>
      <c r="D61" s="26">
        <v>64</v>
      </c>
      <c r="E61" s="3">
        <v>0</v>
      </c>
      <c r="F61" s="3">
        <v>0</v>
      </c>
      <c r="G61" s="3">
        <v>10</v>
      </c>
      <c r="H61" s="3">
        <v>10</v>
      </c>
      <c r="I61" s="77">
        <v>10</v>
      </c>
      <c r="J61" s="3">
        <v>22</v>
      </c>
      <c r="K61" s="3">
        <v>0</v>
      </c>
      <c r="L61" s="77">
        <v>10</v>
      </c>
      <c r="M61" s="77">
        <v>18</v>
      </c>
      <c r="N61" s="3"/>
      <c r="O61" s="3"/>
      <c r="P61" s="16">
        <f t="shared" si="2"/>
        <v>144</v>
      </c>
      <c r="Q61" s="16">
        <f t="shared" si="3"/>
        <v>144</v>
      </c>
      <c r="R61" s="15"/>
      <c r="T61" s="61">
        <v>54</v>
      </c>
      <c r="U61" s="52" t="s">
        <v>97</v>
      </c>
      <c r="V61" s="61">
        <v>10</v>
      </c>
      <c r="X61" s="61">
        <v>54</v>
      </c>
      <c r="Y61" s="52" t="s">
        <v>229</v>
      </c>
      <c r="Z61" s="61">
        <v>30</v>
      </c>
      <c r="AB61" s="61">
        <v>54</v>
      </c>
      <c r="AC61" s="52" t="s">
        <v>104</v>
      </c>
      <c r="AD61" s="61">
        <v>34</v>
      </c>
      <c r="AF61" s="61">
        <v>54</v>
      </c>
      <c r="AG61" s="52" t="s">
        <v>181</v>
      </c>
      <c r="AH61" s="61">
        <v>64</v>
      </c>
      <c r="AJ61" s="61">
        <v>54</v>
      </c>
      <c r="AK61" s="52" t="s">
        <v>181</v>
      </c>
      <c r="AL61" s="61">
        <v>76</v>
      </c>
      <c r="AN61" s="61">
        <v>54</v>
      </c>
      <c r="AO61" s="52" t="s">
        <v>100</v>
      </c>
      <c r="AP61" s="94">
        <v>88</v>
      </c>
      <c r="AQ61" s="52"/>
      <c r="AR61" s="61">
        <v>54</v>
      </c>
      <c r="AS61" s="52" t="s">
        <v>88</v>
      </c>
      <c r="AT61" s="94">
        <v>102</v>
      </c>
      <c r="AU61" s="52"/>
      <c r="AV61" s="61">
        <v>54</v>
      </c>
      <c r="AW61" s="52" t="s">
        <v>104</v>
      </c>
      <c r="AX61" s="94">
        <v>112</v>
      </c>
      <c r="AY61" s="52"/>
      <c r="AZ61" s="61">
        <v>54</v>
      </c>
      <c r="BA61" s="52" t="s">
        <v>122</v>
      </c>
      <c r="BB61" s="94">
        <v>123</v>
      </c>
      <c r="BC61" s="52"/>
      <c r="BD61" s="61">
        <v>54</v>
      </c>
      <c r="BE61" s="52" t="s">
        <v>128</v>
      </c>
      <c r="BF61" s="94">
        <v>144</v>
      </c>
      <c r="BG61" s="52"/>
      <c r="BK61" s="52"/>
    </row>
    <row r="62" spans="1:63" ht="15">
      <c r="A62" s="61">
        <v>55</v>
      </c>
      <c r="B62" s="52" t="s">
        <v>7</v>
      </c>
      <c r="C62" s="115">
        <v>214</v>
      </c>
      <c r="D62" s="3">
        <v>10</v>
      </c>
      <c r="E62" s="3">
        <v>14</v>
      </c>
      <c r="F62" s="3">
        <v>32</v>
      </c>
      <c r="G62" s="3">
        <v>10</v>
      </c>
      <c r="H62" s="3">
        <v>10</v>
      </c>
      <c r="I62" s="77">
        <v>10</v>
      </c>
      <c r="J62" s="3">
        <v>30</v>
      </c>
      <c r="K62" s="3">
        <v>0</v>
      </c>
      <c r="L62" s="77">
        <v>10</v>
      </c>
      <c r="M62" s="77">
        <v>24</v>
      </c>
      <c r="N62" s="3"/>
      <c r="O62" s="3"/>
      <c r="P62" s="16">
        <f t="shared" si="2"/>
        <v>150</v>
      </c>
      <c r="Q62" s="16">
        <f t="shared" si="3"/>
        <v>140</v>
      </c>
      <c r="R62" s="15"/>
      <c r="T62" s="61">
        <v>55</v>
      </c>
      <c r="U62" s="52" t="s">
        <v>103</v>
      </c>
      <c r="V62" s="61">
        <v>10</v>
      </c>
      <c r="X62" s="61">
        <v>55</v>
      </c>
      <c r="Y62" s="52" t="s">
        <v>167</v>
      </c>
      <c r="Z62" s="61">
        <v>24</v>
      </c>
      <c r="AB62" s="61">
        <v>55</v>
      </c>
      <c r="AC62" s="52" t="s">
        <v>114</v>
      </c>
      <c r="AD62" s="61">
        <v>34</v>
      </c>
      <c r="AF62" s="61">
        <v>55</v>
      </c>
      <c r="AG62" s="52" t="s">
        <v>116</v>
      </c>
      <c r="AH62" s="61">
        <v>64</v>
      </c>
      <c r="AJ62" s="61">
        <v>55</v>
      </c>
      <c r="AK62" s="52" t="s">
        <v>104</v>
      </c>
      <c r="AL62" s="61">
        <v>76</v>
      </c>
      <c r="AN62" s="61">
        <v>55</v>
      </c>
      <c r="AO62" s="52" t="s">
        <v>181</v>
      </c>
      <c r="AP62" s="94">
        <v>86</v>
      </c>
      <c r="AQ62" s="52"/>
      <c r="AR62" s="61">
        <v>55</v>
      </c>
      <c r="AS62" s="52" t="s">
        <v>104</v>
      </c>
      <c r="AT62" s="94">
        <v>102</v>
      </c>
      <c r="AU62" s="52"/>
      <c r="AV62" s="61">
        <v>55</v>
      </c>
      <c r="AW62" s="52" t="s">
        <v>122</v>
      </c>
      <c r="AX62" s="94">
        <v>110</v>
      </c>
      <c r="AY62" s="52"/>
      <c r="AZ62" s="61">
        <v>55</v>
      </c>
      <c r="BA62" s="52" t="s">
        <v>104</v>
      </c>
      <c r="BB62" s="94">
        <v>122</v>
      </c>
      <c r="BC62" s="52"/>
      <c r="BD62" s="61">
        <v>55</v>
      </c>
      <c r="BE62" s="52" t="s">
        <v>7</v>
      </c>
      <c r="BF62" s="94">
        <v>140</v>
      </c>
      <c r="BG62" s="52"/>
      <c r="BK62" s="52"/>
    </row>
    <row r="63" spans="1:63" ht="15">
      <c r="A63" s="61">
        <v>56</v>
      </c>
      <c r="B63" s="52" t="s">
        <v>104</v>
      </c>
      <c r="C63" s="116">
        <v>124</v>
      </c>
      <c r="D63" s="26">
        <v>34</v>
      </c>
      <c r="E63" s="3">
        <v>10</v>
      </c>
      <c r="F63" s="3">
        <v>10</v>
      </c>
      <c r="G63" s="3">
        <v>32</v>
      </c>
      <c r="H63" s="3">
        <v>10</v>
      </c>
      <c r="I63" s="77">
        <v>0</v>
      </c>
      <c r="J63" s="3">
        <v>16</v>
      </c>
      <c r="K63" s="3">
        <v>0</v>
      </c>
      <c r="L63" s="77">
        <v>10</v>
      </c>
      <c r="M63" s="77">
        <v>10</v>
      </c>
      <c r="N63" s="3"/>
      <c r="O63" s="3"/>
      <c r="P63" s="16">
        <f t="shared" si="2"/>
        <v>132</v>
      </c>
      <c r="Q63" s="16">
        <f t="shared" si="3"/>
        <v>132</v>
      </c>
      <c r="R63"/>
      <c r="T63" s="61">
        <v>56</v>
      </c>
      <c r="U63" s="52" t="s">
        <v>106</v>
      </c>
      <c r="V63" s="61">
        <v>10</v>
      </c>
      <c r="X63" s="61">
        <v>56</v>
      </c>
      <c r="Y63" s="52" t="s">
        <v>129</v>
      </c>
      <c r="Z63" s="61">
        <v>24</v>
      </c>
      <c r="AB63" s="61">
        <v>56</v>
      </c>
      <c r="AC63" s="52" t="s">
        <v>26</v>
      </c>
      <c r="AD63" s="61">
        <v>32</v>
      </c>
      <c r="AF63" s="61">
        <v>56</v>
      </c>
      <c r="AG63" s="52" t="s">
        <v>132</v>
      </c>
      <c r="AH63" s="61">
        <v>64</v>
      </c>
      <c r="AJ63" s="61">
        <v>56</v>
      </c>
      <c r="AK63" s="52" t="s">
        <v>173</v>
      </c>
      <c r="AL63" s="61">
        <v>76</v>
      </c>
      <c r="AN63" s="61">
        <v>56</v>
      </c>
      <c r="AO63" s="52" t="s">
        <v>104</v>
      </c>
      <c r="AP63" s="94">
        <v>86</v>
      </c>
      <c r="AQ63" s="52"/>
      <c r="AR63" s="61">
        <v>56</v>
      </c>
      <c r="AS63" s="52" t="s">
        <v>100</v>
      </c>
      <c r="AT63" s="94">
        <v>98</v>
      </c>
      <c r="AU63" s="52"/>
      <c r="AV63" s="61">
        <v>56</v>
      </c>
      <c r="AW63" s="52" t="s">
        <v>7</v>
      </c>
      <c r="AX63" s="94">
        <v>106</v>
      </c>
      <c r="AY63" s="52"/>
      <c r="AZ63" s="61">
        <v>56</v>
      </c>
      <c r="BA63" s="52" t="s">
        <v>116</v>
      </c>
      <c r="BB63" s="94">
        <v>121</v>
      </c>
      <c r="BC63" s="52"/>
      <c r="BD63" s="61">
        <v>56</v>
      </c>
      <c r="BE63" s="52" t="s">
        <v>104</v>
      </c>
      <c r="BF63" s="94">
        <v>132</v>
      </c>
      <c r="BG63" s="52"/>
      <c r="BK63" s="52"/>
    </row>
    <row r="64" spans="1:63" ht="15">
      <c r="A64" s="61">
        <v>57</v>
      </c>
      <c r="B64" s="52" t="s">
        <v>6</v>
      </c>
      <c r="C64" s="116">
        <v>33</v>
      </c>
      <c r="D64" s="26">
        <v>15</v>
      </c>
      <c r="E64" s="3">
        <v>0</v>
      </c>
      <c r="F64" s="3">
        <v>10</v>
      </c>
      <c r="G64" s="3">
        <v>10</v>
      </c>
      <c r="H64" s="3">
        <v>10</v>
      </c>
      <c r="I64" s="77">
        <v>76</v>
      </c>
      <c r="J64" s="3">
        <v>0</v>
      </c>
      <c r="K64" s="3">
        <v>0</v>
      </c>
      <c r="L64" s="77">
        <v>10</v>
      </c>
      <c r="M64" s="77">
        <v>0</v>
      </c>
      <c r="N64" s="3"/>
      <c r="O64" s="3"/>
      <c r="P64" s="16">
        <f t="shared" si="2"/>
        <v>131</v>
      </c>
      <c r="Q64" s="16">
        <f t="shared" si="3"/>
        <v>131</v>
      </c>
      <c r="R64" s="15"/>
      <c r="T64" s="61">
        <v>57</v>
      </c>
      <c r="U64" s="52" t="s">
        <v>107</v>
      </c>
      <c r="V64" s="61">
        <v>10</v>
      </c>
      <c r="X64" s="61">
        <v>57</v>
      </c>
      <c r="Y64" s="52" t="s">
        <v>7</v>
      </c>
      <c r="Z64" s="61">
        <v>24</v>
      </c>
      <c r="AB64" s="61">
        <v>57</v>
      </c>
      <c r="AC64" s="52" t="s">
        <v>7</v>
      </c>
      <c r="AD64" s="61">
        <v>32</v>
      </c>
      <c r="AF64" s="61">
        <v>57</v>
      </c>
      <c r="AG64" s="52" t="s">
        <v>99</v>
      </c>
      <c r="AH64" s="61">
        <v>56</v>
      </c>
      <c r="AJ64" s="61">
        <v>57</v>
      </c>
      <c r="AK64" s="52" t="s">
        <v>99</v>
      </c>
      <c r="AL64" s="61">
        <v>66</v>
      </c>
      <c r="AN64" s="61">
        <v>57</v>
      </c>
      <c r="AO64" s="52" t="s">
        <v>173</v>
      </c>
      <c r="AP64" s="94">
        <v>86</v>
      </c>
      <c r="AQ64" s="52"/>
      <c r="AR64" s="61">
        <v>57</v>
      </c>
      <c r="AS64" s="52" t="s">
        <v>173</v>
      </c>
      <c r="AT64" s="94">
        <v>96</v>
      </c>
      <c r="AU64" s="52"/>
      <c r="AV64" s="61">
        <v>57</v>
      </c>
      <c r="AW64" s="52" t="s">
        <v>100</v>
      </c>
      <c r="AX64" s="94">
        <v>98</v>
      </c>
      <c r="AY64" s="52"/>
      <c r="AZ64" s="61">
        <v>57</v>
      </c>
      <c r="BA64" s="52" t="s">
        <v>7</v>
      </c>
      <c r="BB64" s="94">
        <v>116</v>
      </c>
      <c r="BC64" s="52"/>
      <c r="BD64" s="61">
        <v>57</v>
      </c>
      <c r="BE64" s="52" t="s">
        <v>6</v>
      </c>
      <c r="BF64" s="94">
        <v>131</v>
      </c>
      <c r="BG64" s="52"/>
      <c r="BK64" s="52"/>
    </row>
    <row r="65" spans="1:63" ht="15">
      <c r="A65" s="61">
        <v>58</v>
      </c>
      <c r="B65" s="52" t="s">
        <v>116</v>
      </c>
      <c r="C65" s="115">
        <v>20</v>
      </c>
      <c r="D65" s="3">
        <v>0</v>
      </c>
      <c r="E65" s="3">
        <v>0</v>
      </c>
      <c r="F65" s="3">
        <v>44</v>
      </c>
      <c r="G65" s="3">
        <v>20</v>
      </c>
      <c r="H65" s="3">
        <v>0</v>
      </c>
      <c r="I65" s="77">
        <v>19</v>
      </c>
      <c r="J65" s="3">
        <v>0</v>
      </c>
      <c r="K65" s="3">
        <v>0</v>
      </c>
      <c r="L65" s="77">
        <v>38</v>
      </c>
      <c r="M65" s="77">
        <v>10</v>
      </c>
      <c r="N65" s="3"/>
      <c r="O65" s="3"/>
      <c r="P65" s="16">
        <f t="shared" si="2"/>
        <v>131</v>
      </c>
      <c r="Q65" s="16">
        <f t="shared" si="3"/>
        <v>131</v>
      </c>
      <c r="R65" s="15"/>
      <c r="T65" s="61">
        <v>58</v>
      </c>
      <c r="U65" s="52" t="s">
        <v>110</v>
      </c>
      <c r="V65" s="61">
        <v>10</v>
      </c>
      <c r="X65" s="61">
        <v>58</v>
      </c>
      <c r="Y65" s="52" t="s">
        <v>196</v>
      </c>
      <c r="Z65" s="61">
        <v>20</v>
      </c>
      <c r="AB65" s="61">
        <v>58</v>
      </c>
      <c r="AC65" s="52" t="s">
        <v>229</v>
      </c>
      <c r="AD65" s="61">
        <v>30</v>
      </c>
      <c r="AF65" s="61">
        <v>58</v>
      </c>
      <c r="AG65" s="52" t="s">
        <v>7</v>
      </c>
      <c r="AH65" s="61">
        <v>46</v>
      </c>
      <c r="AJ65" s="61">
        <v>58</v>
      </c>
      <c r="AK65" s="52" t="s">
        <v>116</v>
      </c>
      <c r="AL65" s="61">
        <v>64</v>
      </c>
      <c r="AN65" s="61">
        <v>58</v>
      </c>
      <c r="AO65" s="52" t="s">
        <v>116</v>
      </c>
      <c r="AP65" s="94">
        <v>83</v>
      </c>
      <c r="AQ65" s="52"/>
      <c r="AR65" s="61">
        <v>58</v>
      </c>
      <c r="AS65" s="52" t="s">
        <v>7</v>
      </c>
      <c r="AT65" s="94">
        <v>96</v>
      </c>
      <c r="AU65" s="52"/>
      <c r="AV65" s="61">
        <v>58</v>
      </c>
      <c r="AW65" s="52" t="s">
        <v>173</v>
      </c>
      <c r="AX65" s="94">
        <v>96</v>
      </c>
      <c r="AY65" s="52"/>
      <c r="AZ65" s="61">
        <v>58</v>
      </c>
      <c r="BA65" s="52" t="s">
        <v>100</v>
      </c>
      <c r="BB65" s="94">
        <v>108</v>
      </c>
      <c r="BC65" s="52"/>
      <c r="BD65" s="61">
        <v>58</v>
      </c>
      <c r="BE65" s="52" t="s">
        <v>116</v>
      </c>
      <c r="BF65" s="94">
        <v>131</v>
      </c>
      <c r="BG65" s="52"/>
      <c r="BK65" s="52"/>
    </row>
    <row r="66" spans="1:63" ht="15">
      <c r="A66" s="61">
        <v>59</v>
      </c>
      <c r="B66" s="52" t="s">
        <v>232</v>
      </c>
      <c r="C66" s="116">
        <v>40</v>
      </c>
      <c r="D66" s="26">
        <v>44</v>
      </c>
      <c r="E66" s="3">
        <v>0</v>
      </c>
      <c r="F66" s="3">
        <v>10</v>
      </c>
      <c r="G66" s="3">
        <v>26</v>
      </c>
      <c r="H66" s="3">
        <v>10</v>
      </c>
      <c r="I66" s="77">
        <v>0</v>
      </c>
      <c r="J66" s="3">
        <v>0</v>
      </c>
      <c r="K66" s="3">
        <v>0</v>
      </c>
      <c r="L66" s="77">
        <v>10</v>
      </c>
      <c r="M66" s="77">
        <v>20</v>
      </c>
      <c r="N66" s="3"/>
      <c r="O66" s="3"/>
      <c r="P66" s="16">
        <f t="shared" si="2"/>
        <v>120</v>
      </c>
      <c r="Q66" s="16">
        <f t="shared" si="3"/>
        <v>120</v>
      </c>
      <c r="R66" s="15"/>
      <c r="T66" s="61">
        <v>59</v>
      </c>
      <c r="U66" s="52" t="s">
        <v>83</v>
      </c>
      <c r="V66" s="61">
        <v>10</v>
      </c>
      <c r="X66" s="61">
        <v>59</v>
      </c>
      <c r="Y66" s="52" t="s">
        <v>110</v>
      </c>
      <c r="Z66" s="61">
        <v>20</v>
      </c>
      <c r="AB66" s="61">
        <v>59</v>
      </c>
      <c r="AC66" s="52" t="s">
        <v>181</v>
      </c>
      <c r="AD66" s="61">
        <v>28</v>
      </c>
      <c r="AF66" s="61">
        <v>59</v>
      </c>
      <c r="AG66" s="52" t="s">
        <v>83</v>
      </c>
      <c r="AH66" s="61">
        <v>45</v>
      </c>
      <c r="AJ66" s="61">
        <v>59</v>
      </c>
      <c r="AK66" s="52" t="s">
        <v>7</v>
      </c>
      <c r="AL66" s="61">
        <v>56</v>
      </c>
      <c r="AN66" s="61">
        <v>59</v>
      </c>
      <c r="AO66" s="52" t="s">
        <v>270</v>
      </c>
      <c r="AP66" s="94">
        <v>68</v>
      </c>
      <c r="AQ66" s="52"/>
      <c r="AR66" s="61">
        <v>59</v>
      </c>
      <c r="AS66" s="52" t="s">
        <v>232</v>
      </c>
      <c r="AT66" s="94">
        <v>90</v>
      </c>
      <c r="AU66" s="52"/>
      <c r="AV66" s="61">
        <v>59</v>
      </c>
      <c r="AW66" s="52" t="s">
        <v>232</v>
      </c>
      <c r="AX66" s="94">
        <v>90</v>
      </c>
      <c r="AY66" s="52"/>
      <c r="AZ66" s="61">
        <v>59</v>
      </c>
      <c r="BA66" s="52" t="s">
        <v>173</v>
      </c>
      <c r="BB66" s="94">
        <v>106</v>
      </c>
      <c r="BC66" s="52"/>
      <c r="BD66" s="61">
        <v>59</v>
      </c>
      <c r="BE66" s="52" t="s">
        <v>232</v>
      </c>
      <c r="BF66" s="94">
        <v>120</v>
      </c>
      <c r="BG66" s="52"/>
      <c r="BK66" s="52"/>
    </row>
    <row r="67" spans="1:63" ht="15">
      <c r="A67" s="61">
        <v>60</v>
      </c>
      <c r="B67" s="52" t="s">
        <v>100</v>
      </c>
      <c r="C67" s="116">
        <v>195</v>
      </c>
      <c r="D67" s="26">
        <v>58</v>
      </c>
      <c r="E67" s="3">
        <v>10</v>
      </c>
      <c r="F67" s="3">
        <v>0</v>
      </c>
      <c r="G67" s="3">
        <v>10</v>
      </c>
      <c r="H67" s="3">
        <v>10</v>
      </c>
      <c r="I67" s="77">
        <v>10</v>
      </c>
      <c r="J67" s="3">
        <v>0</v>
      </c>
      <c r="K67" s="3">
        <v>0</v>
      </c>
      <c r="L67" s="77">
        <v>10</v>
      </c>
      <c r="M67" s="77">
        <v>10</v>
      </c>
      <c r="N67" s="3"/>
      <c r="O67" s="3"/>
      <c r="P67" s="16">
        <f t="shared" si="2"/>
        <v>118</v>
      </c>
      <c r="Q67" s="16">
        <f t="shared" si="3"/>
        <v>118</v>
      </c>
      <c r="R67" s="15"/>
      <c r="T67" s="61">
        <v>60</v>
      </c>
      <c r="U67" s="52" t="s">
        <v>122</v>
      </c>
      <c r="V67" s="61">
        <v>10</v>
      </c>
      <c r="X67" s="61">
        <v>60</v>
      </c>
      <c r="Y67" s="52" t="s">
        <v>231</v>
      </c>
      <c r="Z67" s="61">
        <v>20</v>
      </c>
      <c r="AB67" s="61">
        <v>60</v>
      </c>
      <c r="AC67" s="52" t="s">
        <v>122</v>
      </c>
      <c r="AD67" s="61">
        <v>26</v>
      </c>
      <c r="AF67" s="61">
        <v>60</v>
      </c>
      <c r="AG67" s="52" t="s">
        <v>122</v>
      </c>
      <c r="AH67" s="61">
        <v>42</v>
      </c>
      <c r="AJ67" s="61">
        <v>60</v>
      </c>
      <c r="AK67" s="52" t="s">
        <v>83</v>
      </c>
      <c r="AL67" s="61">
        <v>55</v>
      </c>
      <c r="AN67" s="61">
        <v>60</v>
      </c>
      <c r="AO67" s="52" t="s">
        <v>99</v>
      </c>
      <c r="AP67" s="94">
        <v>66</v>
      </c>
      <c r="AQ67" s="52"/>
      <c r="AR67" s="61">
        <v>60</v>
      </c>
      <c r="AS67" s="52" t="s">
        <v>141</v>
      </c>
      <c r="AT67" s="94">
        <v>88</v>
      </c>
      <c r="AU67" s="52"/>
      <c r="AV67" s="61">
        <v>60</v>
      </c>
      <c r="AW67" s="52" t="s">
        <v>141</v>
      </c>
      <c r="AX67" s="94">
        <v>88</v>
      </c>
      <c r="AY67" s="52"/>
      <c r="AZ67" s="61">
        <v>60</v>
      </c>
      <c r="BA67" s="52" t="s">
        <v>232</v>
      </c>
      <c r="BB67" s="94">
        <v>100</v>
      </c>
      <c r="BC67" s="52"/>
      <c r="BD67" s="61">
        <v>60</v>
      </c>
      <c r="BE67" s="52" t="s">
        <v>100</v>
      </c>
      <c r="BF67" s="94">
        <v>118</v>
      </c>
      <c r="BG67" s="52"/>
      <c r="BK67" s="52"/>
    </row>
    <row r="68" spans="1:63" ht="15">
      <c r="A68" s="61">
        <v>61</v>
      </c>
      <c r="B68" s="52" t="s">
        <v>173</v>
      </c>
      <c r="C68" s="116">
        <v>67</v>
      </c>
      <c r="D68" s="3">
        <v>22</v>
      </c>
      <c r="E68" s="3">
        <v>44</v>
      </c>
      <c r="F68" s="3">
        <v>10</v>
      </c>
      <c r="G68" s="3">
        <v>10</v>
      </c>
      <c r="H68" s="3">
        <v>10</v>
      </c>
      <c r="I68" s="77">
        <v>0</v>
      </c>
      <c r="J68" s="3">
        <v>0</v>
      </c>
      <c r="K68" s="3">
        <v>0</v>
      </c>
      <c r="L68" s="77">
        <v>10</v>
      </c>
      <c r="M68" s="77">
        <v>10</v>
      </c>
      <c r="N68" s="3"/>
      <c r="O68" s="3"/>
      <c r="P68" s="16">
        <f t="shared" si="2"/>
        <v>116</v>
      </c>
      <c r="Q68" s="16">
        <f t="shared" si="3"/>
        <v>116</v>
      </c>
      <c r="R68" s="15"/>
      <c r="T68" s="61">
        <v>61</v>
      </c>
      <c r="U68" s="52" t="s">
        <v>270</v>
      </c>
      <c r="V68" s="61">
        <v>10</v>
      </c>
      <c r="X68" s="61">
        <v>61</v>
      </c>
      <c r="Y68" s="52" t="s">
        <v>101</v>
      </c>
      <c r="Z68" s="61">
        <v>15</v>
      </c>
      <c r="AB68" s="61">
        <v>61</v>
      </c>
      <c r="AC68" s="52" t="s">
        <v>129</v>
      </c>
      <c r="AD68" s="61">
        <v>24</v>
      </c>
      <c r="AF68" s="61">
        <v>61</v>
      </c>
      <c r="AG68" s="52" t="s">
        <v>229</v>
      </c>
      <c r="AH68" s="61">
        <v>40</v>
      </c>
      <c r="AJ68" s="61">
        <v>61</v>
      </c>
      <c r="AK68" s="52" t="s">
        <v>139</v>
      </c>
      <c r="AL68" s="61">
        <v>48</v>
      </c>
      <c r="AN68" s="61">
        <v>61</v>
      </c>
      <c r="AO68" s="52" t="s">
        <v>7</v>
      </c>
      <c r="AP68" s="94">
        <v>66</v>
      </c>
      <c r="AQ68" s="52"/>
      <c r="AR68" s="61">
        <v>61</v>
      </c>
      <c r="AS68" s="52" t="s">
        <v>116</v>
      </c>
      <c r="AT68" s="94">
        <v>83</v>
      </c>
      <c r="AU68" s="52"/>
      <c r="AV68" s="61">
        <v>61</v>
      </c>
      <c r="AW68" s="52" t="s">
        <v>139</v>
      </c>
      <c r="AX68" s="94">
        <v>87</v>
      </c>
      <c r="AY68" s="52"/>
      <c r="AZ68" s="61">
        <v>61</v>
      </c>
      <c r="BA68" s="52" t="s">
        <v>141</v>
      </c>
      <c r="BB68" s="94">
        <v>98</v>
      </c>
      <c r="BC68" s="52"/>
      <c r="BD68" s="61">
        <v>61</v>
      </c>
      <c r="BE68" s="52" t="s">
        <v>173</v>
      </c>
      <c r="BF68" s="94">
        <v>116</v>
      </c>
      <c r="BG68" s="52"/>
      <c r="BK68" s="52"/>
    </row>
    <row r="69" spans="1:63" ht="15">
      <c r="A69" s="61">
        <v>62</v>
      </c>
      <c r="B69" s="52" t="s">
        <v>86</v>
      </c>
      <c r="C69" s="116">
        <v>50</v>
      </c>
      <c r="D69" s="3">
        <v>10</v>
      </c>
      <c r="E69" s="3">
        <v>0</v>
      </c>
      <c r="F69" s="3">
        <v>0</v>
      </c>
      <c r="G69" s="3">
        <v>0</v>
      </c>
      <c r="H69" s="3">
        <v>0</v>
      </c>
      <c r="I69" s="77">
        <v>0</v>
      </c>
      <c r="J69" s="3">
        <v>0</v>
      </c>
      <c r="K69" s="3">
        <v>0</v>
      </c>
      <c r="L69" s="77">
        <v>10</v>
      </c>
      <c r="M69" s="77">
        <v>94</v>
      </c>
      <c r="N69" s="3"/>
      <c r="O69" s="3"/>
      <c r="P69" s="16">
        <f t="shared" si="2"/>
        <v>114</v>
      </c>
      <c r="Q69" s="16">
        <f t="shared" si="3"/>
        <v>114</v>
      </c>
      <c r="T69" s="61">
        <v>62</v>
      </c>
      <c r="U69" s="52" t="s">
        <v>125</v>
      </c>
      <c r="V69" s="61">
        <v>10</v>
      </c>
      <c r="X69" s="61">
        <v>62</v>
      </c>
      <c r="Y69" s="52" t="s">
        <v>6</v>
      </c>
      <c r="Z69" s="61">
        <v>15</v>
      </c>
      <c r="AB69" s="61">
        <v>62</v>
      </c>
      <c r="AC69" s="52" t="s">
        <v>106</v>
      </c>
      <c r="AD69" s="61">
        <v>20</v>
      </c>
      <c r="AF69" s="61">
        <v>62</v>
      </c>
      <c r="AG69" s="52" t="s">
        <v>139</v>
      </c>
      <c r="AH69" s="61">
        <v>38</v>
      </c>
      <c r="AJ69" s="61">
        <v>62</v>
      </c>
      <c r="AK69" s="52" t="s">
        <v>129</v>
      </c>
      <c r="AL69" s="61">
        <v>44</v>
      </c>
      <c r="AN69" s="61">
        <v>62</v>
      </c>
      <c r="AO69" s="52" t="s">
        <v>139</v>
      </c>
      <c r="AP69" s="94">
        <v>58</v>
      </c>
      <c r="AQ69" s="52"/>
      <c r="AR69" s="61">
        <v>62</v>
      </c>
      <c r="AS69" s="52" t="s">
        <v>19</v>
      </c>
      <c r="AT69" s="94">
        <v>72</v>
      </c>
      <c r="AU69" s="52"/>
      <c r="AV69" s="61">
        <v>62</v>
      </c>
      <c r="AW69" s="52" t="s">
        <v>116</v>
      </c>
      <c r="AX69" s="94">
        <v>83</v>
      </c>
      <c r="AY69" s="52"/>
      <c r="AZ69" s="61">
        <v>62</v>
      </c>
      <c r="BA69" s="52" t="s">
        <v>139</v>
      </c>
      <c r="BB69" s="94">
        <v>97</v>
      </c>
      <c r="BC69" s="52"/>
      <c r="BD69" s="61">
        <v>62</v>
      </c>
      <c r="BE69" s="52" t="s">
        <v>86</v>
      </c>
      <c r="BF69" s="94">
        <v>114</v>
      </c>
      <c r="BG69" s="52"/>
      <c r="BK69" s="52"/>
    </row>
    <row r="70" spans="1:63" ht="15">
      <c r="A70" s="61">
        <v>63</v>
      </c>
      <c r="B70" s="52" t="s">
        <v>141</v>
      </c>
      <c r="C70" s="116">
        <v>20</v>
      </c>
      <c r="D70" s="3">
        <v>10</v>
      </c>
      <c r="E70" s="3">
        <v>0</v>
      </c>
      <c r="F70" s="3">
        <v>68</v>
      </c>
      <c r="G70" s="3">
        <v>10</v>
      </c>
      <c r="H70" s="3">
        <v>0</v>
      </c>
      <c r="I70" s="77">
        <v>0</v>
      </c>
      <c r="J70" s="3">
        <v>0</v>
      </c>
      <c r="K70" s="3">
        <v>0</v>
      </c>
      <c r="L70" s="77">
        <v>10</v>
      </c>
      <c r="M70" s="77">
        <v>10</v>
      </c>
      <c r="N70" s="3"/>
      <c r="O70" s="3"/>
      <c r="P70" s="16">
        <f t="shared" si="2"/>
        <v>108</v>
      </c>
      <c r="Q70" s="16">
        <f t="shared" si="3"/>
        <v>108</v>
      </c>
      <c r="R70" s="15"/>
      <c r="T70" s="61">
        <v>63</v>
      </c>
      <c r="U70" s="52" t="s">
        <v>30</v>
      </c>
      <c r="V70" s="61">
        <v>10</v>
      </c>
      <c r="X70" s="61">
        <v>63</v>
      </c>
      <c r="Y70" s="52" t="s">
        <v>141</v>
      </c>
      <c r="Z70" s="61">
        <v>10</v>
      </c>
      <c r="AB70" s="61">
        <v>63</v>
      </c>
      <c r="AC70" s="52" t="s">
        <v>231</v>
      </c>
      <c r="AD70" s="61">
        <v>20</v>
      </c>
      <c r="AF70" s="61">
        <v>63</v>
      </c>
      <c r="AG70" s="52" t="s">
        <v>94</v>
      </c>
      <c r="AH70" s="61">
        <v>35</v>
      </c>
      <c r="AJ70" s="61">
        <v>63</v>
      </c>
      <c r="AK70" s="52" t="s">
        <v>270</v>
      </c>
      <c r="AL70" s="61">
        <v>42</v>
      </c>
      <c r="AN70" s="61">
        <v>63</v>
      </c>
      <c r="AO70" s="52" t="s">
        <v>83</v>
      </c>
      <c r="AP70" s="94">
        <v>55</v>
      </c>
      <c r="AQ70" s="52"/>
      <c r="AR70" s="61">
        <v>63</v>
      </c>
      <c r="AS70" s="52" t="s">
        <v>139</v>
      </c>
      <c r="AT70" s="94">
        <v>58</v>
      </c>
      <c r="AU70" s="52"/>
      <c r="AV70" s="61">
        <v>63</v>
      </c>
      <c r="AW70" s="52" t="s">
        <v>19</v>
      </c>
      <c r="AX70" s="94">
        <v>82</v>
      </c>
      <c r="AY70" s="52"/>
      <c r="AZ70" s="61">
        <v>63</v>
      </c>
      <c r="BA70" s="52" t="s">
        <v>196</v>
      </c>
      <c r="BB70" s="94">
        <v>94</v>
      </c>
      <c r="BC70" s="52"/>
      <c r="BD70" s="61">
        <v>63</v>
      </c>
      <c r="BE70" s="52" t="s">
        <v>141</v>
      </c>
      <c r="BF70" s="94">
        <v>108</v>
      </c>
      <c r="BG70" s="52"/>
      <c r="BK70" s="52"/>
    </row>
    <row r="71" spans="1:63" ht="15">
      <c r="A71" s="61">
        <v>64</v>
      </c>
      <c r="B71" s="52" t="s">
        <v>139</v>
      </c>
      <c r="C71" s="116">
        <v>68</v>
      </c>
      <c r="D71" s="3">
        <v>10</v>
      </c>
      <c r="E71" s="3">
        <v>0</v>
      </c>
      <c r="F71" s="3">
        <v>10</v>
      </c>
      <c r="G71" s="3">
        <v>28</v>
      </c>
      <c r="H71" s="3">
        <v>10</v>
      </c>
      <c r="I71" s="7">
        <v>0</v>
      </c>
      <c r="J71" s="3">
        <v>0</v>
      </c>
      <c r="K71" s="3">
        <v>29</v>
      </c>
      <c r="L71" s="7">
        <v>10</v>
      </c>
      <c r="M71" s="7">
        <v>10</v>
      </c>
      <c r="N71" s="3"/>
      <c r="O71" s="3"/>
      <c r="P71" s="16">
        <f t="shared" si="2"/>
        <v>107</v>
      </c>
      <c r="Q71" s="16">
        <f t="shared" si="3"/>
        <v>107</v>
      </c>
      <c r="R71" s="15"/>
      <c r="T71" s="61">
        <v>64</v>
      </c>
      <c r="U71" s="52" t="s">
        <v>133</v>
      </c>
      <c r="V71" s="61">
        <v>10</v>
      </c>
      <c r="X71" s="61">
        <v>64</v>
      </c>
      <c r="Y71" s="52" t="s">
        <v>86</v>
      </c>
      <c r="Z71" s="61">
        <v>10</v>
      </c>
      <c r="AB71" s="61">
        <v>64</v>
      </c>
      <c r="AC71" s="52" t="s">
        <v>101</v>
      </c>
      <c r="AD71" s="61">
        <v>15</v>
      </c>
      <c r="AF71" s="61">
        <v>64</v>
      </c>
      <c r="AG71" s="52" t="s">
        <v>129</v>
      </c>
      <c r="AH71" s="61">
        <v>34</v>
      </c>
      <c r="AJ71" s="61">
        <v>64</v>
      </c>
      <c r="AK71" s="52" t="s">
        <v>229</v>
      </c>
      <c r="AL71" s="61">
        <v>40</v>
      </c>
      <c r="AN71" s="61">
        <v>64</v>
      </c>
      <c r="AO71" s="52" t="s">
        <v>129</v>
      </c>
      <c r="AP71" s="94">
        <v>54</v>
      </c>
      <c r="AQ71" s="52"/>
      <c r="AR71" s="61">
        <v>64</v>
      </c>
      <c r="AS71" s="52" t="s">
        <v>83</v>
      </c>
      <c r="AT71" s="94">
        <v>55</v>
      </c>
      <c r="AU71" s="52"/>
      <c r="AV71" s="61">
        <v>64</v>
      </c>
      <c r="AW71" s="52" t="s">
        <v>31</v>
      </c>
      <c r="AX71" s="94">
        <v>76</v>
      </c>
      <c r="AY71" s="52"/>
      <c r="AZ71" s="61">
        <v>64</v>
      </c>
      <c r="BA71" s="52" t="s">
        <v>19</v>
      </c>
      <c r="BB71" s="94">
        <v>92</v>
      </c>
      <c r="BC71" s="52"/>
      <c r="BD71" s="61">
        <v>64</v>
      </c>
      <c r="BE71" s="52" t="s">
        <v>139</v>
      </c>
      <c r="BF71" s="94">
        <v>107</v>
      </c>
      <c r="BG71" s="52"/>
      <c r="BK71" s="52"/>
    </row>
    <row r="72" spans="1:63" ht="15">
      <c r="A72" s="61">
        <v>65</v>
      </c>
      <c r="B72" s="52" t="s">
        <v>19</v>
      </c>
      <c r="C72" s="116">
        <v>206</v>
      </c>
      <c r="D72" s="3">
        <v>0</v>
      </c>
      <c r="E72" s="3">
        <v>10</v>
      </c>
      <c r="F72" s="3">
        <v>10</v>
      </c>
      <c r="G72" s="3">
        <v>10</v>
      </c>
      <c r="H72" s="3">
        <v>10</v>
      </c>
      <c r="I72" s="7">
        <v>10</v>
      </c>
      <c r="J72" s="3">
        <v>32</v>
      </c>
      <c r="K72" s="3">
        <v>0</v>
      </c>
      <c r="L72" s="77">
        <v>10</v>
      </c>
      <c r="M72" s="77">
        <v>10</v>
      </c>
      <c r="N72" s="3"/>
      <c r="O72" s="3"/>
      <c r="P72" s="7">
        <f aca="true" t="shared" si="4" ref="P72:P89">SUM(D72:O72)</f>
        <v>102</v>
      </c>
      <c r="Q72" s="7">
        <f aca="true" t="shared" si="5" ref="Q72:Q89">+SUM(D72:O72)-SMALL(D72:O72,1)-SMALL(D72:O72,2)</f>
        <v>102</v>
      </c>
      <c r="R72" s="15"/>
      <c r="T72" s="61">
        <v>65</v>
      </c>
      <c r="U72" s="52" t="s">
        <v>7</v>
      </c>
      <c r="V72" s="61">
        <v>10</v>
      </c>
      <c r="X72" s="61">
        <v>65</v>
      </c>
      <c r="Y72" s="52" t="s">
        <v>90</v>
      </c>
      <c r="Z72" s="61">
        <v>10</v>
      </c>
      <c r="AB72" s="61">
        <v>65</v>
      </c>
      <c r="AC72" s="52" t="s">
        <v>6</v>
      </c>
      <c r="AD72" s="61">
        <v>15</v>
      </c>
      <c r="AF72" s="61">
        <v>65</v>
      </c>
      <c r="AG72" s="52" t="s">
        <v>270</v>
      </c>
      <c r="AH72" s="61">
        <v>32</v>
      </c>
      <c r="AJ72" s="61">
        <v>65</v>
      </c>
      <c r="AK72" s="52" t="s">
        <v>94</v>
      </c>
      <c r="AL72" s="61">
        <v>35</v>
      </c>
      <c r="AN72" s="61">
        <v>65</v>
      </c>
      <c r="AO72" s="52" t="s">
        <v>196</v>
      </c>
      <c r="AP72" s="94">
        <v>40</v>
      </c>
      <c r="AQ72" s="52"/>
      <c r="AR72" s="61">
        <v>65</v>
      </c>
      <c r="AS72" s="52" t="s">
        <v>129</v>
      </c>
      <c r="AT72" s="94">
        <v>54</v>
      </c>
      <c r="AU72" s="52"/>
      <c r="AV72" s="61">
        <v>65</v>
      </c>
      <c r="AW72" s="52" t="s">
        <v>196</v>
      </c>
      <c r="AX72" s="94">
        <v>60</v>
      </c>
      <c r="AY72" s="52"/>
      <c r="AZ72" s="61">
        <v>65</v>
      </c>
      <c r="BA72" s="52" t="s">
        <v>31</v>
      </c>
      <c r="BB72" s="94">
        <v>86</v>
      </c>
      <c r="BC72" s="52"/>
      <c r="BD72" s="61">
        <v>65</v>
      </c>
      <c r="BE72" s="52" t="s">
        <v>19</v>
      </c>
      <c r="BF72" s="94">
        <v>102</v>
      </c>
      <c r="BG72" s="52"/>
      <c r="BK72" s="52"/>
    </row>
    <row r="73" spans="1:63" ht="15">
      <c r="A73" s="61">
        <v>66</v>
      </c>
      <c r="B73" s="52" t="s">
        <v>31</v>
      </c>
      <c r="C73" s="116">
        <v>70</v>
      </c>
      <c r="D73" s="3">
        <v>0</v>
      </c>
      <c r="E73" s="3">
        <v>10</v>
      </c>
      <c r="F73" s="3">
        <v>10</v>
      </c>
      <c r="G73" s="3">
        <v>10</v>
      </c>
      <c r="H73" s="3">
        <v>10</v>
      </c>
      <c r="I73" s="77">
        <v>10</v>
      </c>
      <c r="J73" s="3">
        <v>0</v>
      </c>
      <c r="K73" s="3">
        <v>26</v>
      </c>
      <c r="L73" s="77">
        <v>10</v>
      </c>
      <c r="M73" s="77">
        <v>10</v>
      </c>
      <c r="N73" s="3"/>
      <c r="O73" s="3"/>
      <c r="P73" s="16">
        <f t="shared" si="4"/>
        <v>96</v>
      </c>
      <c r="Q73" s="16">
        <f t="shared" si="5"/>
        <v>96</v>
      </c>
      <c r="R73" s="15"/>
      <c r="T73" s="61">
        <v>66</v>
      </c>
      <c r="U73" s="52" t="s">
        <v>233</v>
      </c>
      <c r="V73" s="61">
        <v>10</v>
      </c>
      <c r="X73" s="61">
        <v>66</v>
      </c>
      <c r="Y73" s="52" t="s">
        <v>31</v>
      </c>
      <c r="Z73" s="61">
        <v>10</v>
      </c>
      <c r="AB73" s="61">
        <v>66</v>
      </c>
      <c r="AC73" s="52" t="s">
        <v>86</v>
      </c>
      <c r="AD73" s="61">
        <v>10</v>
      </c>
      <c r="AF73" s="61">
        <v>66</v>
      </c>
      <c r="AG73" s="52" t="s">
        <v>106</v>
      </c>
      <c r="AH73" s="61">
        <v>30</v>
      </c>
      <c r="AJ73" s="61">
        <v>66</v>
      </c>
      <c r="AK73" s="52" t="s">
        <v>6</v>
      </c>
      <c r="AL73" s="61">
        <v>35</v>
      </c>
      <c r="AN73" s="61">
        <v>66</v>
      </c>
      <c r="AO73" s="52" t="s">
        <v>31</v>
      </c>
      <c r="AP73" s="94">
        <v>40</v>
      </c>
      <c r="AQ73" s="52"/>
      <c r="AR73" s="61">
        <v>66</v>
      </c>
      <c r="AS73" s="52" t="s">
        <v>196</v>
      </c>
      <c r="AT73" s="94">
        <v>50</v>
      </c>
      <c r="AU73" s="52"/>
      <c r="AV73" s="61">
        <v>66</v>
      </c>
      <c r="AW73" s="52" t="s">
        <v>83</v>
      </c>
      <c r="AX73" s="94">
        <v>55</v>
      </c>
      <c r="AY73" s="52"/>
      <c r="AZ73" s="61">
        <v>66</v>
      </c>
      <c r="BA73" s="52" t="s">
        <v>129</v>
      </c>
      <c r="BB73" s="94">
        <v>64</v>
      </c>
      <c r="BC73" s="52"/>
      <c r="BD73" s="61">
        <v>66</v>
      </c>
      <c r="BE73" s="52" t="s">
        <v>31</v>
      </c>
      <c r="BF73" s="94">
        <v>96</v>
      </c>
      <c r="BG73" s="52"/>
      <c r="BK73" s="52"/>
    </row>
    <row r="74" spans="1:63" ht="15">
      <c r="A74" s="61">
        <v>67</v>
      </c>
      <c r="B74" s="52" t="s">
        <v>106</v>
      </c>
      <c r="C74" s="116">
        <v>24</v>
      </c>
      <c r="D74" s="3">
        <v>10</v>
      </c>
      <c r="E74" s="3">
        <v>20</v>
      </c>
      <c r="F74" s="3">
        <v>0</v>
      </c>
      <c r="G74" s="3">
        <v>0</v>
      </c>
      <c r="H74" s="3">
        <v>0</v>
      </c>
      <c r="I74" s="77">
        <v>0</v>
      </c>
      <c r="J74" s="3">
        <v>0</v>
      </c>
      <c r="K74" s="3">
        <v>0</v>
      </c>
      <c r="L74" s="77">
        <v>10</v>
      </c>
      <c r="M74" s="77">
        <v>50</v>
      </c>
      <c r="N74" s="3"/>
      <c r="O74" s="3"/>
      <c r="P74" s="16">
        <f t="shared" si="4"/>
        <v>90</v>
      </c>
      <c r="Q74" s="16">
        <f t="shared" si="5"/>
        <v>90</v>
      </c>
      <c r="R74" s="15"/>
      <c r="T74" s="61">
        <v>67</v>
      </c>
      <c r="U74" s="52" t="s">
        <v>139</v>
      </c>
      <c r="V74" s="61">
        <v>10</v>
      </c>
      <c r="X74" s="61">
        <v>67</v>
      </c>
      <c r="Y74" s="52" t="s">
        <v>103</v>
      </c>
      <c r="Z74" s="61">
        <v>10</v>
      </c>
      <c r="AB74" s="61">
        <v>67</v>
      </c>
      <c r="AC74" s="52" t="s">
        <v>196</v>
      </c>
      <c r="AD74" s="61">
        <v>10</v>
      </c>
      <c r="AF74" s="61">
        <v>67</v>
      </c>
      <c r="AG74" s="52" t="s">
        <v>6</v>
      </c>
      <c r="AH74" s="61">
        <v>25</v>
      </c>
      <c r="AJ74" s="61">
        <v>67</v>
      </c>
      <c r="AK74" s="52" t="s">
        <v>196</v>
      </c>
      <c r="AL74" s="61">
        <v>30</v>
      </c>
      <c r="AN74" s="61">
        <v>67</v>
      </c>
      <c r="AO74" s="52" t="s">
        <v>229</v>
      </c>
      <c r="AP74" s="94">
        <v>40</v>
      </c>
      <c r="AQ74" s="52"/>
      <c r="AR74" s="61">
        <v>67</v>
      </c>
      <c r="AS74" s="52" t="s">
        <v>31</v>
      </c>
      <c r="AT74" s="94">
        <v>50</v>
      </c>
      <c r="AU74" s="52"/>
      <c r="AV74" s="61">
        <v>67</v>
      </c>
      <c r="AW74" s="52" t="s">
        <v>129</v>
      </c>
      <c r="AX74" s="94">
        <v>54</v>
      </c>
      <c r="AY74" s="52"/>
      <c r="AZ74" s="61">
        <v>67</v>
      </c>
      <c r="BA74" s="52" t="s">
        <v>83</v>
      </c>
      <c r="BB74" s="94">
        <v>55</v>
      </c>
      <c r="BC74" s="52"/>
      <c r="BD74" s="61">
        <v>67</v>
      </c>
      <c r="BE74" s="52" t="s">
        <v>106</v>
      </c>
      <c r="BF74" s="94">
        <v>90</v>
      </c>
      <c r="BG74" s="52"/>
      <c r="BK74" s="52"/>
    </row>
    <row r="75" spans="1:63" ht="15">
      <c r="A75" s="61">
        <v>68</v>
      </c>
      <c r="B75" s="52" t="s">
        <v>226</v>
      </c>
      <c r="C75" s="115">
        <v>31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77">
        <v>0</v>
      </c>
      <c r="J75" s="3">
        <v>0</v>
      </c>
      <c r="K75" s="3">
        <v>0</v>
      </c>
      <c r="L75" s="77">
        <v>10</v>
      </c>
      <c r="M75" s="77">
        <v>69</v>
      </c>
      <c r="N75" s="3"/>
      <c r="O75" s="3"/>
      <c r="P75" s="16">
        <f t="shared" si="4"/>
        <v>79</v>
      </c>
      <c r="Q75" s="16">
        <f t="shared" si="5"/>
        <v>79</v>
      </c>
      <c r="R75" s="15"/>
      <c r="T75" s="61">
        <v>68</v>
      </c>
      <c r="U75" s="52" t="s">
        <v>226</v>
      </c>
      <c r="V75" s="61">
        <v>0</v>
      </c>
      <c r="X75" s="61">
        <v>68</v>
      </c>
      <c r="Y75" s="52" t="s">
        <v>107</v>
      </c>
      <c r="Z75" s="61">
        <v>10</v>
      </c>
      <c r="AB75" s="61">
        <v>68</v>
      </c>
      <c r="AC75" s="52" t="s">
        <v>31</v>
      </c>
      <c r="AD75" s="61">
        <v>10</v>
      </c>
      <c r="AF75" s="61">
        <v>68</v>
      </c>
      <c r="AG75" s="52" t="s">
        <v>196</v>
      </c>
      <c r="AH75" s="61">
        <v>20</v>
      </c>
      <c r="AJ75" s="61">
        <v>68</v>
      </c>
      <c r="AK75" s="52" t="s">
        <v>31</v>
      </c>
      <c r="AL75" s="61">
        <v>30</v>
      </c>
      <c r="AN75" s="61">
        <v>68</v>
      </c>
      <c r="AO75" s="52" t="s">
        <v>19</v>
      </c>
      <c r="AP75" s="94">
        <v>40</v>
      </c>
      <c r="AQ75" s="52"/>
      <c r="AR75" s="61">
        <v>68</v>
      </c>
      <c r="AS75" s="52" t="s">
        <v>229</v>
      </c>
      <c r="AT75" s="94">
        <v>40</v>
      </c>
      <c r="AU75" s="52"/>
      <c r="AV75" s="61">
        <v>68</v>
      </c>
      <c r="AW75" s="52" t="s">
        <v>229</v>
      </c>
      <c r="AX75" s="94">
        <v>40</v>
      </c>
      <c r="AY75" s="52"/>
      <c r="AZ75" s="61">
        <v>68</v>
      </c>
      <c r="BA75" s="52" t="s">
        <v>106</v>
      </c>
      <c r="BB75" s="94">
        <v>40</v>
      </c>
      <c r="BC75" s="52"/>
      <c r="BD75" s="61">
        <v>68</v>
      </c>
      <c r="BE75" s="52" t="s">
        <v>226</v>
      </c>
      <c r="BF75" s="94">
        <v>79</v>
      </c>
      <c r="BG75" s="52"/>
      <c r="BK75" s="52"/>
    </row>
    <row r="76" spans="1:63" ht="15">
      <c r="A76" s="61">
        <v>69</v>
      </c>
      <c r="B76" s="52" t="s">
        <v>129</v>
      </c>
      <c r="C76" s="116">
        <v>48</v>
      </c>
      <c r="D76" s="26">
        <v>24</v>
      </c>
      <c r="E76" s="3">
        <v>0</v>
      </c>
      <c r="F76" s="3">
        <v>10</v>
      </c>
      <c r="G76" s="3">
        <v>10</v>
      </c>
      <c r="H76" s="3">
        <v>10</v>
      </c>
      <c r="I76" s="77">
        <v>0</v>
      </c>
      <c r="J76" s="3">
        <v>0</v>
      </c>
      <c r="K76" s="3">
        <v>0</v>
      </c>
      <c r="L76" s="77">
        <v>10</v>
      </c>
      <c r="M76" s="77">
        <v>10</v>
      </c>
      <c r="N76" s="3"/>
      <c r="O76" s="3"/>
      <c r="P76" s="16">
        <f t="shared" si="4"/>
        <v>74</v>
      </c>
      <c r="Q76" s="16">
        <f t="shared" si="5"/>
        <v>74</v>
      </c>
      <c r="R76" s="15"/>
      <c r="T76" s="61">
        <v>69</v>
      </c>
      <c r="U76" s="52" t="s">
        <v>88</v>
      </c>
      <c r="V76" s="61">
        <v>0</v>
      </c>
      <c r="X76" s="61">
        <v>69</v>
      </c>
      <c r="Y76" s="52" t="s">
        <v>122</v>
      </c>
      <c r="Z76" s="61">
        <v>10</v>
      </c>
      <c r="AB76" s="61">
        <v>69</v>
      </c>
      <c r="AC76" s="52" t="s">
        <v>103</v>
      </c>
      <c r="AD76" s="61">
        <v>10</v>
      </c>
      <c r="AF76" s="61">
        <v>69</v>
      </c>
      <c r="AG76" s="52" t="s">
        <v>31</v>
      </c>
      <c r="AH76" s="61">
        <v>20</v>
      </c>
      <c r="AJ76" s="61">
        <v>69</v>
      </c>
      <c r="AK76" s="52" t="s">
        <v>106</v>
      </c>
      <c r="AL76" s="61">
        <v>30</v>
      </c>
      <c r="AN76" s="61">
        <v>69</v>
      </c>
      <c r="AO76" s="52" t="s">
        <v>94</v>
      </c>
      <c r="AP76" s="94">
        <v>35</v>
      </c>
      <c r="AQ76" s="52"/>
      <c r="AR76" s="61">
        <v>69</v>
      </c>
      <c r="AS76" s="52" t="s">
        <v>94</v>
      </c>
      <c r="AT76" s="94">
        <v>35</v>
      </c>
      <c r="AU76" s="52"/>
      <c r="AV76" s="61">
        <v>69</v>
      </c>
      <c r="AW76" s="52" t="s">
        <v>94</v>
      </c>
      <c r="AX76" s="94">
        <v>35</v>
      </c>
      <c r="AY76" s="52"/>
      <c r="AZ76" s="61">
        <v>69</v>
      </c>
      <c r="BA76" s="52" t="s">
        <v>229</v>
      </c>
      <c r="BB76" s="94">
        <v>40</v>
      </c>
      <c r="BC76" s="52"/>
      <c r="BD76" s="61">
        <v>69</v>
      </c>
      <c r="BE76" s="52" t="s">
        <v>129</v>
      </c>
      <c r="BF76" s="94">
        <v>74</v>
      </c>
      <c r="BG76" s="52"/>
      <c r="BK76" s="52"/>
    </row>
    <row r="77" spans="1:63" ht="15">
      <c r="A77" s="61">
        <v>70</v>
      </c>
      <c r="B77" s="52" t="s">
        <v>83</v>
      </c>
      <c r="C77" s="116">
        <v>20</v>
      </c>
      <c r="D77" s="3">
        <v>10</v>
      </c>
      <c r="E77" s="3">
        <v>35</v>
      </c>
      <c r="F77" s="3">
        <v>0</v>
      </c>
      <c r="G77" s="3">
        <v>10</v>
      </c>
      <c r="H77" s="3">
        <v>0</v>
      </c>
      <c r="I77" s="77">
        <v>0</v>
      </c>
      <c r="J77" s="3">
        <v>0</v>
      </c>
      <c r="K77" s="3">
        <v>0</v>
      </c>
      <c r="L77" s="77">
        <v>0</v>
      </c>
      <c r="M77" s="77">
        <v>10</v>
      </c>
      <c r="N77" s="3"/>
      <c r="O77" s="3"/>
      <c r="P77" s="16">
        <f t="shared" si="4"/>
        <v>65</v>
      </c>
      <c r="Q77" s="16">
        <f t="shared" si="5"/>
        <v>65</v>
      </c>
      <c r="R77" s="15"/>
      <c r="T77" s="61">
        <v>70</v>
      </c>
      <c r="U77" s="52" t="s">
        <v>91</v>
      </c>
      <c r="V77" s="61">
        <v>0</v>
      </c>
      <c r="X77" s="61">
        <v>70</v>
      </c>
      <c r="Y77" s="52" t="s">
        <v>270</v>
      </c>
      <c r="Z77" s="61">
        <v>10</v>
      </c>
      <c r="AB77" s="61">
        <v>70</v>
      </c>
      <c r="AC77" s="52" t="s">
        <v>107</v>
      </c>
      <c r="AD77" s="61">
        <v>10</v>
      </c>
      <c r="AF77" s="61">
        <v>70</v>
      </c>
      <c r="AG77" s="52" t="s">
        <v>103</v>
      </c>
      <c r="AH77" s="61">
        <v>20</v>
      </c>
      <c r="AJ77" s="61">
        <v>70</v>
      </c>
      <c r="AK77" s="52" t="s">
        <v>231</v>
      </c>
      <c r="AL77" s="61">
        <v>30</v>
      </c>
      <c r="AN77" s="61">
        <v>70</v>
      </c>
      <c r="AO77" s="52" t="s">
        <v>106</v>
      </c>
      <c r="AP77" s="94">
        <v>30</v>
      </c>
      <c r="AQ77" s="52"/>
      <c r="AR77" s="61">
        <v>70</v>
      </c>
      <c r="AS77" s="52" t="s">
        <v>106</v>
      </c>
      <c r="AT77" s="94">
        <v>30</v>
      </c>
      <c r="AU77" s="52"/>
      <c r="AV77" s="61">
        <v>70</v>
      </c>
      <c r="AW77" s="52" t="s">
        <v>106</v>
      </c>
      <c r="AX77" s="94">
        <v>30</v>
      </c>
      <c r="AY77" s="52"/>
      <c r="AZ77" s="61">
        <v>70</v>
      </c>
      <c r="BA77" s="52" t="s">
        <v>334</v>
      </c>
      <c r="BB77" s="94">
        <v>38</v>
      </c>
      <c r="BC77" s="52"/>
      <c r="BD77" s="61">
        <v>70</v>
      </c>
      <c r="BE77" s="52" t="s">
        <v>83</v>
      </c>
      <c r="BF77" s="94">
        <v>65</v>
      </c>
      <c r="BG77" s="52"/>
      <c r="BK77" s="52"/>
    </row>
    <row r="78" spans="1:63" ht="15">
      <c r="A78" s="61">
        <v>71</v>
      </c>
      <c r="B78" s="52" t="s">
        <v>229</v>
      </c>
      <c r="C78" s="116">
        <v>45</v>
      </c>
      <c r="D78" s="3">
        <v>30</v>
      </c>
      <c r="E78" s="3">
        <v>0</v>
      </c>
      <c r="F78" s="3">
        <v>10</v>
      </c>
      <c r="G78" s="3">
        <v>0</v>
      </c>
      <c r="H78" s="3">
        <v>0</v>
      </c>
      <c r="I78" s="77">
        <v>0</v>
      </c>
      <c r="J78" s="3">
        <v>0</v>
      </c>
      <c r="K78" s="3">
        <v>0</v>
      </c>
      <c r="L78" s="77">
        <v>0</v>
      </c>
      <c r="M78" s="77">
        <v>10</v>
      </c>
      <c r="N78" s="3"/>
      <c r="O78" s="3"/>
      <c r="P78" s="16">
        <f t="shared" si="4"/>
        <v>50</v>
      </c>
      <c r="Q78" s="16">
        <f t="shared" si="5"/>
        <v>50</v>
      </c>
      <c r="R78" s="15"/>
      <c r="T78" s="61">
        <v>71</v>
      </c>
      <c r="U78" s="94" t="s">
        <v>333</v>
      </c>
      <c r="V78" s="61">
        <v>0</v>
      </c>
      <c r="X78" s="61">
        <v>71</v>
      </c>
      <c r="Y78" s="52" t="s">
        <v>19</v>
      </c>
      <c r="Z78" s="61">
        <v>10</v>
      </c>
      <c r="AB78" s="61">
        <v>71</v>
      </c>
      <c r="AC78" s="52" t="s">
        <v>334</v>
      </c>
      <c r="AD78" s="61">
        <v>10</v>
      </c>
      <c r="AF78" s="61">
        <v>71</v>
      </c>
      <c r="AG78" s="52" t="s">
        <v>231</v>
      </c>
      <c r="AH78" s="61">
        <v>20</v>
      </c>
      <c r="AJ78" s="61">
        <v>71</v>
      </c>
      <c r="AK78" s="52" t="s">
        <v>19</v>
      </c>
      <c r="AL78" s="61">
        <v>30</v>
      </c>
      <c r="AN78" s="61">
        <v>71</v>
      </c>
      <c r="AO78" s="52" t="s">
        <v>231</v>
      </c>
      <c r="AP78" s="94">
        <v>30</v>
      </c>
      <c r="AQ78" s="52"/>
      <c r="AR78" s="61">
        <v>71</v>
      </c>
      <c r="AS78" s="52" t="s">
        <v>231</v>
      </c>
      <c r="AT78" s="94">
        <v>30</v>
      </c>
      <c r="AU78" s="52"/>
      <c r="AV78" s="61">
        <v>71</v>
      </c>
      <c r="AW78" s="52" t="s">
        <v>231</v>
      </c>
      <c r="AX78" s="94">
        <v>30</v>
      </c>
      <c r="AY78" s="52"/>
      <c r="AZ78" s="61">
        <v>71</v>
      </c>
      <c r="BA78" s="52" t="s">
        <v>94</v>
      </c>
      <c r="BB78" s="94">
        <v>35</v>
      </c>
      <c r="BC78" s="52"/>
      <c r="BD78" s="61">
        <v>71</v>
      </c>
      <c r="BE78" s="52" t="s">
        <v>229</v>
      </c>
      <c r="BF78" s="94">
        <v>50</v>
      </c>
      <c r="BG78" s="52"/>
      <c r="BK78" s="52"/>
    </row>
    <row r="79" spans="1:63" ht="15">
      <c r="A79" s="61">
        <v>72</v>
      </c>
      <c r="B79" s="52" t="s">
        <v>334</v>
      </c>
      <c r="C79" s="115">
        <v>45</v>
      </c>
      <c r="D79" s="3">
        <v>0</v>
      </c>
      <c r="E79" s="3">
        <v>0</v>
      </c>
      <c r="F79" s="3">
        <v>10</v>
      </c>
      <c r="G79" s="3">
        <v>0</v>
      </c>
      <c r="H79" s="3">
        <v>0</v>
      </c>
      <c r="I79" s="77">
        <v>0</v>
      </c>
      <c r="J79" s="3">
        <v>0</v>
      </c>
      <c r="K79" s="3">
        <v>0</v>
      </c>
      <c r="L79" s="77">
        <v>28</v>
      </c>
      <c r="M79" s="77">
        <v>10</v>
      </c>
      <c r="N79" s="3"/>
      <c r="O79" s="3"/>
      <c r="P79" s="16">
        <f t="shared" si="4"/>
        <v>48</v>
      </c>
      <c r="Q79" s="16">
        <f t="shared" si="5"/>
        <v>48</v>
      </c>
      <c r="R79"/>
      <c r="T79" s="61">
        <v>72</v>
      </c>
      <c r="U79" s="52" t="s">
        <v>31</v>
      </c>
      <c r="V79" s="61">
        <v>0</v>
      </c>
      <c r="X79" s="61">
        <v>72</v>
      </c>
      <c r="Y79" s="52" t="s">
        <v>139</v>
      </c>
      <c r="Z79" s="61">
        <v>10</v>
      </c>
      <c r="AB79" s="61">
        <v>72</v>
      </c>
      <c r="AC79" s="52" t="s">
        <v>270</v>
      </c>
      <c r="AD79" s="61">
        <v>10</v>
      </c>
      <c r="AF79" s="61">
        <v>72</v>
      </c>
      <c r="AG79" s="52" t="s">
        <v>19</v>
      </c>
      <c r="AH79" s="61">
        <v>20</v>
      </c>
      <c r="AJ79" s="61">
        <v>72</v>
      </c>
      <c r="AK79" s="52" t="s">
        <v>103</v>
      </c>
      <c r="AL79" s="61">
        <v>20</v>
      </c>
      <c r="AN79" s="61">
        <v>72</v>
      </c>
      <c r="AO79" s="52" t="s">
        <v>185</v>
      </c>
      <c r="AP79" s="94">
        <v>30</v>
      </c>
      <c r="AQ79" s="52"/>
      <c r="AR79" s="61">
        <v>72</v>
      </c>
      <c r="AS79" s="52" t="s">
        <v>185</v>
      </c>
      <c r="AT79" s="94">
        <v>30</v>
      </c>
      <c r="AU79" s="52"/>
      <c r="AV79" s="61">
        <v>72</v>
      </c>
      <c r="AW79" s="52" t="s">
        <v>185</v>
      </c>
      <c r="AX79" s="94">
        <v>30</v>
      </c>
      <c r="AY79" s="52"/>
      <c r="AZ79" s="61">
        <v>72</v>
      </c>
      <c r="BA79" s="52" t="s">
        <v>103</v>
      </c>
      <c r="BB79" s="94">
        <v>30</v>
      </c>
      <c r="BC79" s="52"/>
      <c r="BD79" s="61">
        <v>72</v>
      </c>
      <c r="BE79" s="52" t="s">
        <v>334</v>
      </c>
      <c r="BF79" s="94">
        <v>48</v>
      </c>
      <c r="BG79" s="52"/>
      <c r="BK79" s="52"/>
    </row>
    <row r="80" spans="1:63" ht="15">
      <c r="A80" s="61">
        <v>73</v>
      </c>
      <c r="B80" s="52" t="s">
        <v>103</v>
      </c>
      <c r="C80" s="116">
        <v>30</v>
      </c>
      <c r="D80" s="3">
        <v>10</v>
      </c>
      <c r="E80" s="3">
        <v>0</v>
      </c>
      <c r="F80" s="3">
        <v>0</v>
      </c>
      <c r="G80" s="3">
        <v>10</v>
      </c>
      <c r="H80" s="3">
        <v>0</v>
      </c>
      <c r="I80" s="77">
        <v>0</v>
      </c>
      <c r="J80" s="3">
        <v>0</v>
      </c>
      <c r="K80" s="3">
        <v>0</v>
      </c>
      <c r="L80" s="77">
        <v>10</v>
      </c>
      <c r="M80" s="77">
        <v>10</v>
      </c>
      <c r="N80" s="3"/>
      <c r="O80" s="3"/>
      <c r="P80" s="16">
        <f t="shared" si="4"/>
        <v>40</v>
      </c>
      <c r="Q80" s="16">
        <f t="shared" si="5"/>
        <v>40</v>
      </c>
      <c r="R80" s="15"/>
      <c r="T80" s="61">
        <v>73</v>
      </c>
      <c r="U80" s="52" t="s">
        <v>94</v>
      </c>
      <c r="V80" s="61">
        <v>0</v>
      </c>
      <c r="X80" s="61">
        <v>73</v>
      </c>
      <c r="Y80" s="52" t="s">
        <v>226</v>
      </c>
      <c r="Z80" s="61">
        <v>0</v>
      </c>
      <c r="AB80" s="61">
        <v>73</v>
      </c>
      <c r="AC80" s="52" t="s">
        <v>19</v>
      </c>
      <c r="AD80" s="61">
        <v>10</v>
      </c>
      <c r="AF80" s="61">
        <v>73</v>
      </c>
      <c r="AG80" s="52" t="s">
        <v>86</v>
      </c>
      <c r="AH80" s="61">
        <v>10</v>
      </c>
      <c r="AJ80" s="61">
        <v>73</v>
      </c>
      <c r="AK80" s="52" t="s">
        <v>86</v>
      </c>
      <c r="AL80" s="61">
        <v>10</v>
      </c>
      <c r="AN80" s="61">
        <v>73</v>
      </c>
      <c r="AO80" s="52" t="s">
        <v>103</v>
      </c>
      <c r="AP80" s="94">
        <v>20</v>
      </c>
      <c r="AQ80" s="52"/>
      <c r="AR80" s="61">
        <v>73</v>
      </c>
      <c r="AS80" s="52" t="s">
        <v>103</v>
      </c>
      <c r="AT80" s="94">
        <v>20</v>
      </c>
      <c r="AU80" s="52"/>
      <c r="AV80" s="61">
        <v>73</v>
      </c>
      <c r="AW80" s="52" t="s">
        <v>103</v>
      </c>
      <c r="AX80" s="94">
        <v>20</v>
      </c>
      <c r="AY80" s="52"/>
      <c r="AZ80" s="61">
        <v>73</v>
      </c>
      <c r="BA80" s="52" t="s">
        <v>231</v>
      </c>
      <c r="BB80" s="94">
        <v>30</v>
      </c>
      <c r="BC80" s="52"/>
      <c r="BD80" s="61">
        <v>73</v>
      </c>
      <c r="BE80" s="52" t="s">
        <v>103</v>
      </c>
      <c r="BF80" s="94">
        <v>40</v>
      </c>
      <c r="BG80" s="52"/>
      <c r="BK80" s="52"/>
    </row>
    <row r="81" spans="1:63" ht="15">
      <c r="A81" s="61">
        <v>74</v>
      </c>
      <c r="B81" s="52" t="s">
        <v>94</v>
      </c>
      <c r="C81" s="116">
        <v>0</v>
      </c>
      <c r="D81" s="3">
        <v>0</v>
      </c>
      <c r="E81" s="3">
        <v>35</v>
      </c>
      <c r="F81" s="3">
        <v>0</v>
      </c>
      <c r="G81" s="3">
        <v>0</v>
      </c>
      <c r="H81" s="3">
        <v>0</v>
      </c>
      <c r="I81" s="77">
        <v>0</v>
      </c>
      <c r="J81" s="3">
        <v>0</v>
      </c>
      <c r="K81" s="3">
        <v>0</v>
      </c>
      <c r="L81" s="77">
        <v>0</v>
      </c>
      <c r="M81" s="77">
        <v>0</v>
      </c>
      <c r="N81" s="3"/>
      <c r="O81" s="3"/>
      <c r="P81" s="16">
        <f t="shared" si="4"/>
        <v>35</v>
      </c>
      <c r="Q81" s="16">
        <f t="shared" si="5"/>
        <v>35</v>
      </c>
      <c r="R81" s="15"/>
      <c r="T81" s="61">
        <v>74</v>
      </c>
      <c r="U81" s="52" t="s">
        <v>98</v>
      </c>
      <c r="V81" s="61">
        <v>0</v>
      </c>
      <c r="X81" s="61">
        <v>74</v>
      </c>
      <c r="Y81" s="52" t="s">
        <v>91</v>
      </c>
      <c r="Z81" s="61">
        <v>0</v>
      </c>
      <c r="AB81" s="61">
        <v>74</v>
      </c>
      <c r="AC81" s="52" t="s">
        <v>139</v>
      </c>
      <c r="AD81" s="61">
        <v>10</v>
      </c>
      <c r="AF81" s="61">
        <v>74</v>
      </c>
      <c r="AG81" s="52" t="s">
        <v>91</v>
      </c>
      <c r="AH81" s="61">
        <v>10</v>
      </c>
      <c r="AJ81" s="61">
        <v>74</v>
      </c>
      <c r="AK81" s="52" t="s">
        <v>91</v>
      </c>
      <c r="AL81" s="61">
        <v>10</v>
      </c>
      <c r="AN81" s="61">
        <v>74</v>
      </c>
      <c r="AO81" s="52" t="s">
        <v>86</v>
      </c>
      <c r="AP81" s="94">
        <v>10</v>
      </c>
      <c r="AQ81" s="52"/>
      <c r="AR81" s="61">
        <v>74</v>
      </c>
      <c r="AS81" s="52" t="s">
        <v>86</v>
      </c>
      <c r="AT81" s="94">
        <v>10</v>
      </c>
      <c r="AU81" s="52"/>
      <c r="AV81" s="61">
        <v>74</v>
      </c>
      <c r="AW81" s="52" t="s">
        <v>86</v>
      </c>
      <c r="AX81" s="94">
        <v>10</v>
      </c>
      <c r="AY81" s="52"/>
      <c r="AZ81" s="61">
        <v>74</v>
      </c>
      <c r="BA81" s="52" t="s">
        <v>185</v>
      </c>
      <c r="BB81" s="94">
        <v>30</v>
      </c>
      <c r="BC81" s="52"/>
      <c r="BD81" s="61">
        <v>74</v>
      </c>
      <c r="BE81" s="52" t="s">
        <v>94</v>
      </c>
      <c r="BF81" s="94">
        <v>35</v>
      </c>
      <c r="BG81" s="52"/>
      <c r="BK81" s="52"/>
    </row>
    <row r="82" spans="1:63" ht="15">
      <c r="A82" s="61">
        <v>75</v>
      </c>
      <c r="B82" s="52" t="s">
        <v>107</v>
      </c>
      <c r="C82" s="115">
        <v>20</v>
      </c>
      <c r="D82" s="3">
        <v>10</v>
      </c>
      <c r="E82" s="3">
        <v>0</v>
      </c>
      <c r="F82" s="3">
        <v>0</v>
      </c>
      <c r="G82" s="3">
        <v>0</v>
      </c>
      <c r="H82" s="3">
        <v>0</v>
      </c>
      <c r="I82" s="77">
        <v>0</v>
      </c>
      <c r="J82" s="3">
        <v>0</v>
      </c>
      <c r="K82" s="3">
        <v>0</v>
      </c>
      <c r="L82" s="77">
        <v>10</v>
      </c>
      <c r="M82" s="77">
        <v>10</v>
      </c>
      <c r="N82" s="3"/>
      <c r="O82" s="3"/>
      <c r="P82" s="16">
        <f t="shared" si="4"/>
        <v>30</v>
      </c>
      <c r="Q82" s="16">
        <f t="shared" si="5"/>
        <v>30</v>
      </c>
      <c r="R82" s="15"/>
      <c r="T82" s="61">
        <v>75</v>
      </c>
      <c r="U82" s="52" t="s">
        <v>116</v>
      </c>
      <c r="V82" s="61">
        <v>0</v>
      </c>
      <c r="X82" s="61">
        <v>75</v>
      </c>
      <c r="Y82" s="94" t="s">
        <v>333</v>
      </c>
      <c r="Z82" s="61">
        <v>0</v>
      </c>
      <c r="AB82" s="61">
        <v>75</v>
      </c>
      <c r="AC82" s="52" t="s">
        <v>226</v>
      </c>
      <c r="AD82" s="61">
        <v>0</v>
      </c>
      <c r="AF82" s="61">
        <v>75</v>
      </c>
      <c r="AG82" s="52" t="s">
        <v>107</v>
      </c>
      <c r="AH82" s="61">
        <v>10</v>
      </c>
      <c r="AJ82" s="61">
        <v>75</v>
      </c>
      <c r="AK82" s="52" t="s">
        <v>107</v>
      </c>
      <c r="AL82" s="61">
        <v>10</v>
      </c>
      <c r="AN82" s="61">
        <v>75</v>
      </c>
      <c r="AO82" s="52" t="s">
        <v>91</v>
      </c>
      <c r="AP82" s="94">
        <v>10</v>
      </c>
      <c r="AQ82" s="52"/>
      <c r="AR82" s="61">
        <v>75</v>
      </c>
      <c r="AS82" s="52" t="s">
        <v>91</v>
      </c>
      <c r="AT82" s="94">
        <v>10</v>
      </c>
      <c r="AU82" s="52"/>
      <c r="AV82" s="61">
        <v>75</v>
      </c>
      <c r="AW82" s="52" t="s">
        <v>91</v>
      </c>
      <c r="AX82" s="94">
        <v>10</v>
      </c>
      <c r="AY82" s="52"/>
      <c r="AZ82" s="61">
        <v>75</v>
      </c>
      <c r="BA82" s="52" t="s">
        <v>86</v>
      </c>
      <c r="BB82" s="94">
        <v>20</v>
      </c>
      <c r="BC82" s="52"/>
      <c r="BD82" s="61">
        <v>75</v>
      </c>
      <c r="BE82" s="52" t="s">
        <v>107</v>
      </c>
      <c r="BF82" s="94">
        <v>30</v>
      </c>
      <c r="BG82" s="52"/>
      <c r="BK82" s="52"/>
    </row>
    <row r="83" spans="1:63" ht="15">
      <c r="A83" s="61">
        <v>76</v>
      </c>
      <c r="B83" s="52" t="s">
        <v>231</v>
      </c>
      <c r="C83" s="116">
        <v>24</v>
      </c>
      <c r="D83" s="3">
        <v>0</v>
      </c>
      <c r="E83" s="3">
        <v>20</v>
      </c>
      <c r="F83" s="3">
        <v>0</v>
      </c>
      <c r="G83" s="3">
        <v>0</v>
      </c>
      <c r="H83" s="3">
        <v>10</v>
      </c>
      <c r="I83" s="77">
        <v>0</v>
      </c>
      <c r="J83" s="3">
        <v>0</v>
      </c>
      <c r="K83" s="3">
        <v>0</v>
      </c>
      <c r="L83" s="77">
        <v>0</v>
      </c>
      <c r="M83" s="77">
        <v>0</v>
      </c>
      <c r="N83" s="3"/>
      <c r="O83" s="3"/>
      <c r="P83" s="16">
        <f t="shared" si="4"/>
        <v>30</v>
      </c>
      <c r="Q83" s="16">
        <f t="shared" si="5"/>
        <v>30</v>
      </c>
      <c r="R83"/>
      <c r="T83" s="61">
        <v>76</v>
      </c>
      <c r="U83" s="52" t="s">
        <v>334</v>
      </c>
      <c r="V83" s="61">
        <v>0</v>
      </c>
      <c r="X83" s="61">
        <v>76</v>
      </c>
      <c r="Y83" s="52" t="s">
        <v>98</v>
      </c>
      <c r="Z83" s="61">
        <v>0</v>
      </c>
      <c r="AB83" s="61">
        <v>76</v>
      </c>
      <c r="AC83" s="52" t="s">
        <v>91</v>
      </c>
      <c r="AD83" s="61">
        <v>0</v>
      </c>
      <c r="AF83" s="61">
        <v>76</v>
      </c>
      <c r="AG83" s="52" t="s">
        <v>334</v>
      </c>
      <c r="AH83" s="61">
        <v>10</v>
      </c>
      <c r="AJ83" s="61">
        <v>76</v>
      </c>
      <c r="AK83" s="52" t="s">
        <v>334</v>
      </c>
      <c r="AL83" s="61">
        <v>10</v>
      </c>
      <c r="AN83" s="61">
        <v>76</v>
      </c>
      <c r="AO83" s="52" t="s">
        <v>107</v>
      </c>
      <c r="AP83" s="94">
        <v>10</v>
      </c>
      <c r="AQ83" s="52"/>
      <c r="AR83" s="61">
        <v>76</v>
      </c>
      <c r="AS83" s="52" t="s">
        <v>107</v>
      </c>
      <c r="AT83" s="94">
        <v>10</v>
      </c>
      <c r="AU83" s="52"/>
      <c r="AV83" s="61">
        <v>76</v>
      </c>
      <c r="AW83" s="52" t="s">
        <v>107</v>
      </c>
      <c r="AX83" s="94">
        <v>10</v>
      </c>
      <c r="AY83" s="52"/>
      <c r="AZ83" s="61">
        <v>76</v>
      </c>
      <c r="BA83" s="52" t="s">
        <v>107</v>
      </c>
      <c r="BB83" s="94">
        <v>20</v>
      </c>
      <c r="BC83" s="52"/>
      <c r="BD83" s="61">
        <v>76</v>
      </c>
      <c r="BE83" s="52" t="s">
        <v>231</v>
      </c>
      <c r="BF83" s="94">
        <v>30</v>
      </c>
      <c r="BG83" s="52"/>
      <c r="BK83" s="52"/>
    </row>
    <row r="84" spans="1:63" ht="15">
      <c r="A84" s="61">
        <v>77</v>
      </c>
      <c r="B84" s="52" t="s">
        <v>185</v>
      </c>
      <c r="C84" s="115">
        <v>56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77">
        <v>30</v>
      </c>
      <c r="J84" s="3">
        <v>0</v>
      </c>
      <c r="K84" s="3">
        <v>0</v>
      </c>
      <c r="L84" s="77">
        <v>0</v>
      </c>
      <c r="M84" s="77">
        <v>0</v>
      </c>
      <c r="N84" s="3"/>
      <c r="O84" s="3"/>
      <c r="P84" s="16">
        <f t="shared" si="4"/>
        <v>30</v>
      </c>
      <c r="Q84" s="16">
        <f t="shared" si="5"/>
        <v>30</v>
      </c>
      <c r="T84" s="61">
        <v>77</v>
      </c>
      <c r="U84" s="52" t="s">
        <v>230</v>
      </c>
      <c r="V84" s="61">
        <v>0</v>
      </c>
      <c r="X84" s="61">
        <v>77</v>
      </c>
      <c r="Y84" s="52" t="s">
        <v>116</v>
      </c>
      <c r="Z84" s="61">
        <v>0</v>
      </c>
      <c r="AB84" s="61">
        <v>77</v>
      </c>
      <c r="AC84" s="52" t="s">
        <v>333</v>
      </c>
      <c r="AD84" s="61">
        <v>0</v>
      </c>
      <c r="AF84" s="61">
        <v>77</v>
      </c>
      <c r="AG84" s="52" t="s">
        <v>226</v>
      </c>
      <c r="AH84" s="61">
        <v>0</v>
      </c>
      <c r="AJ84" s="61">
        <v>77</v>
      </c>
      <c r="AK84" s="52" t="s">
        <v>226</v>
      </c>
      <c r="AL84" s="61">
        <v>0</v>
      </c>
      <c r="AN84" s="61">
        <v>77</v>
      </c>
      <c r="AO84" s="52" t="s">
        <v>334</v>
      </c>
      <c r="AP84" s="94">
        <v>10</v>
      </c>
      <c r="AQ84" s="52"/>
      <c r="AR84" s="61">
        <v>77</v>
      </c>
      <c r="AS84" s="52" t="s">
        <v>334</v>
      </c>
      <c r="AT84" s="94">
        <v>10</v>
      </c>
      <c r="AU84" s="52"/>
      <c r="AV84" s="61">
        <v>77</v>
      </c>
      <c r="AW84" s="52" t="s">
        <v>334</v>
      </c>
      <c r="AX84" s="94">
        <v>10</v>
      </c>
      <c r="AY84" s="52"/>
      <c r="AZ84" s="61">
        <v>77</v>
      </c>
      <c r="BA84" s="52" t="s">
        <v>226</v>
      </c>
      <c r="BB84" s="94">
        <v>10</v>
      </c>
      <c r="BC84" s="52"/>
      <c r="BD84" s="61">
        <v>77</v>
      </c>
      <c r="BE84" s="52" t="s">
        <v>185</v>
      </c>
      <c r="BF84" s="94">
        <v>30</v>
      </c>
      <c r="BG84" s="52"/>
      <c r="BK84" s="52"/>
    </row>
    <row r="85" spans="1:63" ht="15">
      <c r="A85" s="61">
        <v>78</v>
      </c>
      <c r="B85" s="52" t="s">
        <v>136</v>
      </c>
      <c r="C85" s="115">
        <v>20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77">
        <v>0</v>
      </c>
      <c r="J85" s="3">
        <v>0</v>
      </c>
      <c r="K85" s="3">
        <v>0</v>
      </c>
      <c r="L85" s="77">
        <v>10</v>
      </c>
      <c r="M85" s="77">
        <v>10</v>
      </c>
      <c r="N85" s="3"/>
      <c r="O85" s="3"/>
      <c r="P85" s="16">
        <f t="shared" si="4"/>
        <v>20</v>
      </c>
      <c r="Q85" s="16">
        <f t="shared" si="5"/>
        <v>20</v>
      </c>
      <c r="T85" s="61">
        <v>78</v>
      </c>
      <c r="U85" s="52" t="s">
        <v>231</v>
      </c>
      <c r="V85" s="61">
        <v>0</v>
      </c>
      <c r="X85" s="61">
        <v>78</v>
      </c>
      <c r="Y85" s="52" t="s">
        <v>334</v>
      </c>
      <c r="Z85" s="61">
        <v>0</v>
      </c>
      <c r="AB85" s="61">
        <v>78</v>
      </c>
      <c r="AC85" s="52" t="s">
        <v>98</v>
      </c>
      <c r="AD85" s="61">
        <v>0</v>
      </c>
      <c r="AF85" s="61">
        <v>78</v>
      </c>
      <c r="AG85" s="52" t="s">
        <v>333</v>
      </c>
      <c r="AH85" s="61">
        <v>0</v>
      </c>
      <c r="AJ85" s="61">
        <v>78</v>
      </c>
      <c r="AK85" s="94" t="s">
        <v>333</v>
      </c>
      <c r="AL85" s="61">
        <v>0</v>
      </c>
      <c r="AN85" s="61">
        <v>78</v>
      </c>
      <c r="AO85" s="52" t="s">
        <v>226</v>
      </c>
      <c r="AP85" s="94">
        <v>0</v>
      </c>
      <c r="AQ85" s="52"/>
      <c r="AR85" s="61">
        <v>78</v>
      </c>
      <c r="AS85" s="52" t="s">
        <v>226</v>
      </c>
      <c r="AT85" s="94">
        <v>0</v>
      </c>
      <c r="AU85" s="52"/>
      <c r="AV85" s="61">
        <v>78</v>
      </c>
      <c r="AW85" s="52" t="s">
        <v>226</v>
      </c>
      <c r="AX85" s="94">
        <v>0</v>
      </c>
      <c r="AY85" s="52"/>
      <c r="AZ85" s="61">
        <v>78</v>
      </c>
      <c r="BA85" s="52" t="s">
        <v>91</v>
      </c>
      <c r="BB85" s="94">
        <v>10</v>
      </c>
      <c r="BC85" s="52"/>
      <c r="BD85" s="61">
        <v>78</v>
      </c>
      <c r="BE85" s="52" t="s">
        <v>136</v>
      </c>
      <c r="BF85" s="94">
        <v>20</v>
      </c>
      <c r="BG85" s="52"/>
      <c r="BK85" s="52"/>
    </row>
    <row r="86" spans="1:63" ht="15">
      <c r="A86" s="61">
        <v>79</v>
      </c>
      <c r="B86" s="52" t="s">
        <v>91</v>
      </c>
      <c r="C86" s="116">
        <v>32</v>
      </c>
      <c r="D86" s="3">
        <v>0</v>
      </c>
      <c r="E86" s="3">
        <v>0</v>
      </c>
      <c r="F86" s="3">
        <v>0</v>
      </c>
      <c r="G86" s="3">
        <v>10</v>
      </c>
      <c r="H86" s="3">
        <v>0</v>
      </c>
      <c r="I86" s="77">
        <v>0</v>
      </c>
      <c r="J86" s="3">
        <v>0</v>
      </c>
      <c r="K86" s="3">
        <v>0</v>
      </c>
      <c r="L86" s="77">
        <v>0</v>
      </c>
      <c r="M86" s="77">
        <v>0</v>
      </c>
      <c r="N86" s="3"/>
      <c r="O86" s="3"/>
      <c r="P86" s="16">
        <f t="shared" si="4"/>
        <v>10</v>
      </c>
      <c r="Q86" s="16">
        <f t="shared" si="5"/>
        <v>10</v>
      </c>
      <c r="T86" s="61">
        <v>79</v>
      </c>
      <c r="U86" s="52" t="s">
        <v>130</v>
      </c>
      <c r="V86" s="61">
        <v>0</v>
      </c>
      <c r="X86" s="61">
        <v>79</v>
      </c>
      <c r="Y86" s="52" t="s">
        <v>230</v>
      </c>
      <c r="Z86" s="61">
        <v>0</v>
      </c>
      <c r="AB86" s="61">
        <v>79</v>
      </c>
      <c r="AC86" s="52" t="s">
        <v>230</v>
      </c>
      <c r="AD86" s="61">
        <v>0</v>
      </c>
      <c r="AF86" s="61">
        <v>79</v>
      </c>
      <c r="AG86" s="52" t="s">
        <v>230</v>
      </c>
      <c r="AH86" s="61">
        <v>0</v>
      </c>
      <c r="AJ86" s="61">
        <v>79</v>
      </c>
      <c r="AK86" s="52" t="s">
        <v>230</v>
      </c>
      <c r="AL86" s="61">
        <v>0</v>
      </c>
      <c r="AN86" s="61">
        <v>79</v>
      </c>
      <c r="AO86" s="94" t="s">
        <v>333</v>
      </c>
      <c r="AP86" s="94">
        <v>0</v>
      </c>
      <c r="AQ86" s="52"/>
      <c r="AR86" s="61">
        <v>79</v>
      </c>
      <c r="AS86" s="94" t="s">
        <v>333</v>
      </c>
      <c r="AT86" s="94">
        <v>0</v>
      </c>
      <c r="AU86" s="52"/>
      <c r="AV86" s="61">
        <v>79</v>
      </c>
      <c r="AW86" s="94" t="s">
        <v>333</v>
      </c>
      <c r="AX86" s="94">
        <v>0</v>
      </c>
      <c r="AY86" s="52"/>
      <c r="AZ86" s="61">
        <v>79</v>
      </c>
      <c r="BA86" s="52" t="s">
        <v>136</v>
      </c>
      <c r="BB86" s="94">
        <v>10</v>
      </c>
      <c r="BC86" s="52"/>
      <c r="BD86" s="61">
        <v>79</v>
      </c>
      <c r="BE86" s="52" t="s">
        <v>91</v>
      </c>
      <c r="BF86" s="94">
        <v>10</v>
      </c>
      <c r="BG86" s="52"/>
      <c r="BK86" s="52"/>
    </row>
    <row r="87" spans="1:63" ht="15">
      <c r="A87" s="61">
        <v>80</v>
      </c>
      <c r="B87" s="94" t="s">
        <v>333</v>
      </c>
      <c r="C87" s="115">
        <v>20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77">
        <v>0</v>
      </c>
      <c r="J87" s="3">
        <v>0</v>
      </c>
      <c r="K87" s="3">
        <v>0</v>
      </c>
      <c r="L87" s="77">
        <v>0</v>
      </c>
      <c r="M87" s="77">
        <v>10</v>
      </c>
      <c r="N87" s="3"/>
      <c r="O87" s="3"/>
      <c r="P87" s="16">
        <f t="shared" si="4"/>
        <v>10</v>
      </c>
      <c r="Q87" s="16">
        <f t="shared" si="5"/>
        <v>10</v>
      </c>
      <c r="T87" s="61">
        <v>80</v>
      </c>
      <c r="U87" s="52" t="s">
        <v>136</v>
      </c>
      <c r="V87" s="61">
        <v>0</v>
      </c>
      <c r="X87" s="61">
        <v>80</v>
      </c>
      <c r="Y87" s="52" t="s">
        <v>130</v>
      </c>
      <c r="Z87" s="61">
        <v>0</v>
      </c>
      <c r="AB87" s="61">
        <v>80</v>
      </c>
      <c r="AC87" s="52" t="s">
        <v>130</v>
      </c>
      <c r="AD87" s="61">
        <v>0</v>
      </c>
      <c r="AF87" s="61">
        <v>80</v>
      </c>
      <c r="AG87" s="52" t="s">
        <v>130</v>
      </c>
      <c r="AH87" s="61">
        <v>0</v>
      </c>
      <c r="AJ87" s="61">
        <v>80</v>
      </c>
      <c r="AK87" s="52" t="s">
        <v>130</v>
      </c>
      <c r="AL87" s="61">
        <v>0</v>
      </c>
      <c r="AN87" s="61">
        <v>80</v>
      </c>
      <c r="AO87" s="52" t="s">
        <v>230</v>
      </c>
      <c r="AP87" s="94">
        <v>0</v>
      </c>
      <c r="AQ87" s="52"/>
      <c r="AR87" s="61">
        <v>80</v>
      </c>
      <c r="AS87" s="52" t="s">
        <v>230</v>
      </c>
      <c r="AT87" s="94">
        <v>0</v>
      </c>
      <c r="AU87" s="52"/>
      <c r="AV87" s="61">
        <v>80</v>
      </c>
      <c r="AW87" s="52" t="s">
        <v>230</v>
      </c>
      <c r="AX87" s="94">
        <v>0</v>
      </c>
      <c r="AY87" s="52"/>
      <c r="AZ87" s="61">
        <v>80</v>
      </c>
      <c r="BA87" s="94" t="s">
        <v>333</v>
      </c>
      <c r="BB87" s="94">
        <v>0</v>
      </c>
      <c r="BC87" s="52"/>
      <c r="BD87" s="61">
        <v>80</v>
      </c>
      <c r="BE87" s="94" t="s">
        <v>333</v>
      </c>
      <c r="BF87" s="94">
        <v>10</v>
      </c>
      <c r="BG87" s="52"/>
      <c r="BK87" s="52"/>
    </row>
    <row r="88" spans="1:63" ht="15">
      <c r="A88" s="61">
        <v>81</v>
      </c>
      <c r="B88" s="52" t="s">
        <v>230</v>
      </c>
      <c r="C88" s="115">
        <v>21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77">
        <v>0</v>
      </c>
      <c r="J88" s="3">
        <v>0</v>
      </c>
      <c r="K88" s="3">
        <v>0</v>
      </c>
      <c r="L88" s="77">
        <v>0</v>
      </c>
      <c r="M88" s="77">
        <v>0</v>
      </c>
      <c r="N88" s="3"/>
      <c r="O88" s="3"/>
      <c r="P88" s="16">
        <f t="shared" si="4"/>
        <v>0</v>
      </c>
      <c r="Q88" s="16">
        <f t="shared" si="5"/>
        <v>0</v>
      </c>
      <c r="T88" s="61">
        <v>81</v>
      </c>
      <c r="U88" s="52" t="s">
        <v>19</v>
      </c>
      <c r="V88" s="61">
        <v>0</v>
      </c>
      <c r="X88" s="61">
        <v>81</v>
      </c>
      <c r="Y88" s="52" t="s">
        <v>136</v>
      </c>
      <c r="Z88" s="61">
        <v>0</v>
      </c>
      <c r="AB88" s="61">
        <v>81</v>
      </c>
      <c r="AC88" s="52" t="s">
        <v>136</v>
      </c>
      <c r="AD88" s="61">
        <v>0</v>
      </c>
      <c r="AF88" s="61">
        <v>81</v>
      </c>
      <c r="AG88" s="52" t="s">
        <v>136</v>
      </c>
      <c r="AH88" s="61">
        <v>0</v>
      </c>
      <c r="AJ88" s="61">
        <v>81</v>
      </c>
      <c r="AK88" s="52" t="s">
        <v>136</v>
      </c>
      <c r="AL88" s="61">
        <v>0</v>
      </c>
      <c r="AN88" s="61">
        <v>81</v>
      </c>
      <c r="AO88" s="52" t="s">
        <v>130</v>
      </c>
      <c r="AP88" s="94">
        <v>0</v>
      </c>
      <c r="AQ88" s="52"/>
      <c r="AR88" s="61">
        <v>81</v>
      </c>
      <c r="AS88" s="52" t="s">
        <v>130</v>
      </c>
      <c r="AT88" s="94">
        <v>0</v>
      </c>
      <c r="AU88" s="52"/>
      <c r="AV88" s="61">
        <v>81</v>
      </c>
      <c r="AW88" s="52" t="s">
        <v>130</v>
      </c>
      <c r="AX88" s="94">
        <v>0</v>
      </c>
      <c r="AY88" s="52"/>
      <c r="AZ88" s="61">
        <v>81</v>
      </c>
      <c r="BA88" s="52" t="s">
        <v>230</v>
      </c>
      <c r="BB88" s="94">
        <v>0</v>
      </c>
      <c r="BC88" s="52"/>
      <c r="BD88" s="61">
        <v>81</v>
      </c>
      <c r="BE88" s="52" t="s">
        <v>230</v>
      </c>
      <c r="BF88" s="94">
        <v>0</v>
      </c>
      <c r="BG88" s="52"/>
      <c r="BK88" s="52"/>
    </row>
    <row r="89" spans="1:63" ht="15">
      <c r="A89" s="61">
        <v>82</v>
      </c>
      <c r="B89" s="52" t="s">
        <v>130</v>
      </c>
      <c r="C89" s="115">
        <v>63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77">
        <v>0</v>
      </c>
      <c r="J89" s="3">
        <v>0</v>
      </c>
      <c r="K89" s="3">
        <v>0</v>
      </c>
      <c r="L89" s="77">
        <v>0</v>
      </c>
      <c r="M89" s="77">
        <v>0</v>
      </c>
      <c r="N89" s="3"/>
      <c r="O89" s="3"/>
      <c r="P89" s="16">
        <f t="shared" si="4"/>
        <v>0</v>
      </c>
      <c r="Q89" s="16">
        <f t="shared" si="5"/>
        <v>0</v>
      </c>
      <c r="T89" s="61">
        <v>82</v>
      </c>
      <c r="U89" s="52" t="s">
        <v>185</v>
      </c>
      <c r="V89" s="61">
        <v>0</v>
      </c>
      <c r="X89" s="61">
        <v>82</v>
      </c>
      <c r="Y89" s="52" t="s">
        <v>185</v>
      </c>
      <c r="Z89" s="61">
        <v>0</v>
      </c>
      <c r="AB89" s="61">
        <v>82</v>
      </c>
      <c r="AC89" s="52" t="s">
        <v>185</v>
      </c>
      <c r="AD89" s="61">
        <v>0</v>
      </c>
      <c r="AF89" s="61">
        <v>82</v>
      </c>
      <c r="AG89" s="52" t="s">
        <v>185</v>
      </c>
      <c r="AH89" s="61">
        <v>0</v>
      </c>
      <c r="AJ89" s="61">
        <v>82</v>
      </c>
      <c r="AK89" s="52" t="s">
        <v>185</v>
      </c>
      <c r="AL89" s="61">
        <v>0</v>
      </c>
      <c r="AN89" s="61">
        <v>82</v>
      </c>
      <c r="AO89" s="52" t="s">
        <v>136</v>
      </c>
      <c r="AP89" s="94">
        <v>0</v>
      </c>
      <c r="AQ89" s="52"/>
      <c r="AR89" s="61">
        <v>82</v>
      </c>
      <c r="AS89" s="52" t="s">
        <v>136</v>
      </c>
      <c r="AT89" s="94">
        <v>0</v>
      </c>
      <c r="AU89" s="52"/>
      <c r="AV89" s="61">
        <v>82</v>
      </c>
      <c r="AW89" s="52" t="s">
        <v>136</v>
      </c>
      <c r="AX89" s="94">
        <v>0</v>
      </c>
      <c r="AY89" s="52"/>
      <c r="AZ89" s="61">
        <v>82</v>
      </c>
      <c r="BA89" s="52" t="s">
        <v>130</v>
      </c>
      <c r="BB89" s="94">
        <v>0</v>
      </c>
      <c r="BC89" s="52"/>
      <c r="BD89" s="61">
        <v>82</v>
      </c>
      <c r="BE89" s="52" t="s">
        <v>130</v>
      </c>
      <c r="BF89" s="94">
        <v>0</v>
      </c>
      <c r="BG89" s="52"/>
      <c r="BK89" s="52"/>
    </row>
    <row r="90" spans="2:63" ht="15">
      <c r="B90" s="52"/>
      <c r="C90" s="116">
        <f>SUM(C8:C89)</f>
        <v>11000</v>
      </c>
      <c r="D90" s="3"/>
      <c r="E90" s="5"/>
      <c r="F90" s="77"/>
      <c r="G90" s="77"/>
      <c r="H90" s="77"/>
      <c r="I90" s="77"/>
      <c r="J90" s="77"/>
      <c r="K90" s="77"/>
      <c r="L90" s="77"/>
      <c r="M90" s="77"/>
      <c r="N90" s="3"/>
      <c r="O90" s="3"/>
      <c r="P90" s="16"/>
      <c r="Q90" s="16"/>
      <c r="U90" s="52"/>
      <c r="Y90" s="52"/>
      <c r="AC90" s="52"/>
      <c r="AG90" s="52"/>
      <c r="AK90" s="52"/>
      <c r="AO90" s="52"/>
      <c r="AQ90" s="52"/>
      <c r="AS90" s="52"/>
      <c r="AU90" s="52"/>
      <c r="AW90" s="52"/>
      <c r="AY90" s="52"/>
      <c r="BA90" s="52"/>
      <c r="BC90" s="52"/>
      <c r="BE90" s="52"/>
      <c r="BG90" s="52"/>
      <c r="BK90" s="52"/>
    </row>
    <row r="91" spans="2:63" ht="15">
      <c r="B91" s="52"/>
      <c r="D91" s="77"/>
      <c r="F91" s="77"/>
      <c r="G91" s="91"/>
      <c r="H91" s="77"/>
      <c r="I91" s="7"/>
      <c r="J91" s="77"/>
      <c r="K91" s="77"/>
      <c r="L91" s="7"/>
      <c r="M91" s="7"/>
      <c r="N91" s="3"/>
      <c r="O91" s="3"/>
      <c r="P91" s="16"/>
      <c r="Q91" s="16"/>
      <c r="U91" s="52"/>
      <c r="Y91" s="52"/>
      <c r="AC91" s="52"/>
      <c r="AG91" s="52"/>
      <c r="AK91" s="52"/>
      <c r="AO91" s="52"/>
      <c r="AQ91" s="52"/>
      <c r="AS91" s="52"/>
      <c r="AU91" s="52"/>
      <c r="AW91" s="52"/>
      <c r="AY91" s="52"/>
      <c r="BA91" s="52"/>
      <c r="BC91" s="52"/>
      <c r="BE91" s="52"/>
      <c r="BG91" s="52"/>
      <c r="BK91" s="52"/>
    </row>
    <row r="92" spans="2:63" ht="15">
      <c r="B92" s="52"/>
      <c r="D92" s="3"/>
      <c r="F92" s="77"/>
      <c r="G92" s="91"/>
      <c r="H92" s="77"/>
      <c r="I92" s="77"/>
      <c r="J92" s="77"/>
      <c r="K92" s="77"/>
      <c r="L92" s="77"/>
      <c r="M92" s="77"/>
      <c r="N92" s="3"/>
      <c r="O92" s="3"/>
      <c r="P92" s="16"/>
      <c r="Q92" s="16"/>
      <c r="U92" s="52"/>
      <c r="Y92" s="52"/>
      <c r="AC92" s="52"/>
      <c r="AG92" s="52"/>
      <c r="AK92" s="52"/>
      <c r="AO92" s="52"/>
      <c r="AQ92" s="52"/>
      <c r="AS92" s="52"/>
      <c r="AU92" s="52"/>
      <c r="AW92" s="52"/>
      <c r="AY92" s="52"/>
      <c r="BA92" s="52"/>
      <c r="BC92" s="52"/>
      <c r="BE92" s="52"/>
      <c r="BG92" s="52"/>
      <c r="BK92" s="52"/>
    </row>
    <row r="93" spans="2:63" ht="15">
      <c r="B93" s="52"/>
      <c r="D93" s="91"/>
      <c r="F93" s="77"/>
      <c r="G93" s="77"/>
      <c r="H93" s="77"/>
      <c r="I93" s="7"/>
      <c r="J93" s="77"/>
      <c r="K93" s="77"/>
      <c r="L93" s="7"/>
      <c r="M93" s="7"/>
      <c r="N93" s="3"/>
      <c r="O93" s="3"/>
      <c r="P93" s="16"/>
      <c r="Q93" s="16"/>
      <c r="U93" s="52"/>
      <c r="Y93" s="52"/>
      <c r="AK93" s="52"/>
      <c r="AO93" s="52"/>
      <c r="AS93" s="52"/>
      <c r="AW93" s="52"/>
      <c r="BA93" s="52"/>
      <c r="BC93" s="52"/>
      <c r="BE93" s="52"/>
      <c r="BG93" s="52"/>
      <c r="BK93" s="52"/>
    </row>
  </sheetData>
  <sheetProtection/>
  <printOptions/>
  <pageMargins left="0.69" right="0.24" top="0.37" bottom="0.29" header="0.32" footer="0.24"/>
  <pageSetup fitToHeight="1" fitToWidth="1" horizontalDpi="300" verticalDpi="3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8.140625" style="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15.0039062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10" s="1" customFormat="1" ht="12.75">
      <c r="A4" s="9"/>
      <c r="B4" s="1" t="s">
        <v>0</v>
      </c>
      <c r="D4" s="1" t="s">
        <v>37</v>
      </c>
      <c r="F4" s="1" t="s">
        <v>332</v>
      </c>
      <c r="J4" s="21" t="s">
        <v>221</v>
      </c>
    </row>
    <row r="5" s="1" customFormat="1" ht="12.75">
      <c r="A5" s="9"/>
    </row>
    <row r="6" spans="1:6" s="1" customFormat="1" ht="12.75">
      <c r="A6" s="9"/>
      <c r="F6" s="6"/>
    </row>
    <row r="7" spans="1:8" ht="12.75">
      <c r="A7" s="9" t="s">
        <v>10</v>
      </c>
      <c r="C7" t="s">
        <v>2</v>
      </c>
      <c r="D7" s="31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ht="12.75">
      <c r="G8" s="9" t="s">
        <v>8</v>
      </c>
    </row>
    <row r="9" spans="1:11" ht="14.25">
      <c r="A9" s="13">
        <v>43</v>
      </c>
      <c r="B9" s="52" t="s">
        <v>141</v>
      </c>
      <c r="C9" s="95">
        <v>20</v>
      </c>
      <c r="D9" s="16">
        <v>0</v>
      </c>
      <c r="E9" s="2">
        <f aca="true" t="shared" si="0" ref="E9:E40">+D9/C9</f>
        <v>0</v>
      </c>
      <c r="F9" s="5">
        <v>30</v>
      </c>
      <c r="G9" s="5">
        <f aca="true" t="shared" si="1" ref="G9:G40">+F9*D9</f>
        <v>0</v>
      </c>
      <c r="H9" s="3">
        <v>0</v>
      </c>
      <c r="J9" t="s">
        <v>143</v>
      </c>
      <c r="K9">
        <v>8</v>
      </c>
    </row>
    <row r="10" spans="1:11" ht="14.25">
      <c r="A10" s="13">
        <v>40</v>
      </c>
      <c r="B10" s="52" t="s">
        <v>153</v>
      </c>
      <c r="C10" s="113">
        <v>888</v>
      </c>
      <c r="D10" s="16">
        <v>5</v>
      </c>
      <c r="E10" s="2">
        <f t="shared" si="0"/>
        <v>0.00563063063063063</v>
      </c>
      <c r="F10" s="5">
        <v>1.899</v>
      </c>
      <c r="G10" s="5">
        <f t="shared" si="1"/>
        <v>9.495000000000001</v>
      </c>
      <c r="H10" s="3">
        <v>22</v>
      </c>
      <c r="J10" t="s">
        <v>156</v>
      </c>
      <c r="K10">
        <v>5</v>
      </c>
    </row>
    <row r="11" spans="1:11" ht="14.25">
      <c r="A11" s="13">
        <v>69</v>
      </c>
      <c r="B11" s="52" t="s">
        <v>86</v>
      </c>
      <c r="C11" s="95">
        <v>50</v>
      </c>
      <c r="D11" s="16">
        <v>0</v>
      </c>
      <c r="E11" s="2">
        <f t="shared" si="0"/>
        <v>0</v>
      </c>
      <c r="F11" s="5">
        <v>16.613</v>
      </c>
      <c r="G11" s="5">
        <f t="shared" si="1"/>
        <v>0</v>
      </c>
      <c r="H11" s="3">
        <v>0</v>
      </c>
      <c r="J11" t="s">
        <v>5</v>
      </c>
      <c r="K11">
        <v>29</v>
      </c>
    </row>
    <row r="12" spans="1:11" ht="14.25">
      <c r="A12" s="13">
        <v>1</v>
      </c>
      <c r="B12" s="52" t="s">
        <v>5</v>
      </c>
      <c r="C12" s="95">
        <v>67</v>
      </c>
      <c r="D12" s="16">
        <v>29</v>
      </c>
      <c r="E12" s="2">
        <f t="shared" si="0"/>
        <v>0.43283582089552236</v>
      </c>
      <c r="F12" s="5">
        <v>13.013</v>
      </c>
      <c r="G12" s="5">
        <f t="shared" si="1"/>
        <v>377.377</v>
      </c>
      <c r="H12" s="3">
        <v>100</v>
      </c>
      <c r="J12" t="s">
        <v>144</v>
      </c>
      <c r="K12">
        <v>2</v>
      </c>
    </row>
    <row r="13" spans="1:11" ht="14.25">
      <c r="A13" s="13">
        <v>57</v>
      </c>
      <c r="B13" s="52" t="s">
        <v>226</v>
      </c>
      <c r="C13" s="95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J13" t="s">
        <v>43</v>
      </c>
      <c r="K13">
        <v>7</v>
      </c>
    </row>
    <row r="14" spans="1:11" ht="14.25">
      <c r="A14" s="13">
        <v>81</v>
      </c>
      <c r="B14" s="52" t="s">
        <v>196</v>
      </c>
      <c r="C14" s="113">
        <v>220</v>
      </c>
      <c r="D14" s="16">
        <v>0</v>
      </c>
      <c r="E14" s="2">
        <f t="shared" si="0"/>
        <v>0</v>
      </c>
      <c r="F14" s="5">
        <v>4.558</v>
      </c>
      <c r="G14" s="5">
        <f t="shared" si="1"/>
        <v>0</v>
      </c>
      <c r="H14" s="3">
        <v>0</v>
      </c>
      <c r="J14" t="s">
        <v>243</v>
      </c>
      <c r="K14">
        <v>8</v>
      </c>
    </row>
    <row r="15" spans="1:12" ht="14.25">
      <c r="A15" s="13">
        <v>29</v>
      </c>
      <c r="B15" s="52" t="s">
        <v>87</v>
      </c>
      <c r="C15" s="95">
        <v>380</v>
      </c>
      <c r="D15" s="16">
        <v>8</v>
      </c>
      <c r="E15" s="2">
        <f t="shared" si="0"/>
        <v>0.021052631578947368</v>
      </c>
      <c r="F15" s="5">
        <v>3.066</v>
      </c>
      <c r="G15" s="5">
        <f t="shared" si="1"/>
        <v>24.528</v>
      </c>
      <c r="H15" s="3">
        <v>44</v>
      </c>
      <c r="J15" t="s">
        <v>45</v>
      </c>
      <c r="K15">
        <v>10</v>
      </c>
      <c r="L15" s="52"/>
    </row>
    <row r="16" spans="1:12" ht="14.25">
      <c r="A16" s="13">
        <v>15</v>
      </c>
      <c r="B16" s="52" t="s">
        <v>88</v>
      </c>
      <c r="C16" s="95">
        <v>34</v>
      </c>
      <c r="D16" s="16">
        <v>2</v>
      </c>
      <c r="E16" s="2">
        <f t="shared" si="0"/>
        <v>0.058823529411764705</v>
      </c>
      <c r="F16" s="5">
        <v>29.467</v>
      </c>
      <c r="G16" s="5">
        <f t="shared" si="1"/>
        <v>58.934</v>
      </c>
      <c r="H16" s="3">
        <v>72</v>
      </c>
      <c r="J16" t="s">
        <v>186</v>
      </c>
      <c r="K16">
        <v>16</v>
      </c>
      <c r="L16" s="52"/>
    </row>
    <row r="17" spans="1:12" ht="14.25">
      <c r="A17" s="13">
        <v>27</v>
      </c>
      <c r="B17" s="52" t="s">
        <v>89</v>
      </c>
      <c r="C17" s="95">
        <v>280</v>
      </c>
      <c r="D17" s="16">
        <v>7</v>
      </c>
      <c r="E17" s="2">
        <f t="shared" si="0"/>
        <v>0.025</v>
      </c>
      <c r="F17" s="5">
        <v>3.799</v>
      </c>
      <c r="G17" s="5">
        <f t="shared" si="1"/>
        <v>26.593</v>
      </c>
      <c r="H17" s="3">
        <v>48</v>
      </c>
      <c r="J17" t="s">
        <v>169</v>
      </c>
      <c r="K17">
        <v>2</v>
      </c>
      <c r="L17" s="52"/>
    </row>
    <row r="18" spans="1:12" ht="14.25">
      <c r="A18" s="13">
        <v>6</v>
      </c>
      <c r="B18" s="52" t="s">
        <v>227</v>
      </c>
      <c r="C18" s="95">
        <v>58</v>
      </c>
      <c r="D18" s="16">
        <v>8</v>
      </c>
      <c r="E18" s="2">
        <f t="shared" si="0"/>
        <v>0.13793103448275862</v>
      </c>
      <c r="F18" s="56">
        <v>15.195</v>
      </c>
      <c r="G18" s="5">
        <f t="shared" si="1"/>
        <v>121.56</v>
      </c>
      <c r="H18" s="3">
        <v>90</v>
      </c>
      <c r="J18" t="s">
        <v>204</v>
      </c>
      <c r="K18">
        <v>1</v>
      </c>
      <c r="L18" s="52"/>
    </row>
    <row r="19" spans="1:12" ht="14.25">
      <c r="A19" s="13">
        <v>58</v>
      </c>
      <c r="B19" s="52" t="s">
        <v>90</v>
      </c>
      <c r="C19" s="95">
        <v>30</v>
      </c>
      <c r="D19" s="16">
        <v>0</v>
      </c>
      <c r="E19" s="2">
        <f t="shared" si="0"/>
        <v>0</v>
      </c>
      <c r="F19" s="5">
        <v>29.467</v>
      </c>
      <c r="G19" s="5">
        <f t="shared" si="1"/>
        <v>0</v>
      </c>
      <c r="H19" s="3">
        <v>0</v>
      </c>
      <c r="J19" t="s">
        <v>31</v>
      </c>
      <c r="K19">
        <v>1</v>
      </c>
      <c r="L19" s="52"/>
    </row>
    <row r="20" spans="1:12" ht="14.25">
      <c r="A20" s="13">
        <v>61</v>
      </c>
      <c r="B20" s="52" t="s">
        <v>91</v>
      </c>
      <c r="C20" s="95">
        <v>32</v>
      </c>
      <c r="D20" s="16">
        <v>0</v>
      </c>
      <c r="E20" s="2">
        <f t="shared" si="0"/>
        <v>0</v>
      </c>
      <c r="F20" s="5">
        <v>29.467</v>
      </c>
      <c r="G20" s="5">
        <f t="shared" si="1"/>
        <v>0</v>
      </c>
      <c r="H20" s="3">
        <v>0</v>
      </c>
      <c r="J20" t="s">
        <v>76</v>
      </c>
      <c r="K20">
        <v>6</v>
      </c>
      <c r="L20" s="52"/>
    </row>
    <row r="21" spans="1:12" ht="14.25">
      <c r="A21" s="13">
        <v>20</v>
      </c>
      <c r="B21" s="52" t="s">
        <v>92</v>
      </c>
      <c r="C21" s="113">
        <v>308</v>
      </c>
      <c r="D21" s="16">
        <v>10</v>
      </c>
      <c r="E21" s="2">
        <f t="shared" si="0"/>
        <v>0.032467532467532464</v>
      </c>
      <c r="F21" s="5">
        <v>3.613</v>
      </c>
      <c r="G21" s="5">
        <f t="shared" si="1"/>
        <v>36.13</v>
      </c>
      <c r="H21" s="3">
        <v>62</v>
      </c>
      <c r="J21" t="s">
        <v>46</v>
      </c>
      <c r="K21">
        <v>35</v>
      </c>
      <c r="L21" s="52"/>
    </row>
    <row r="22" spans="1:12" ht="14.25">
      <c r="A22" s="13">
        <v>19</v>
      </c>
      <c r="B22" s="52" t="s">
        <v>93</v>
      </c>
      <c r="C22" s="95">
        <v>479</v>
      </c>
      <c r="D22" s="16">
        <v>16</v>
      </c>
      <c r="E22" s="2">
        <f t="shared" si="0"/>
        <v>0.033402922755741124</v>
      </c>
      <c r="F22" s="5">
        <v>2.673</v>
      </c>
      <c r="G22" s="5">
        <f t="shared" si="1"/>
        <v>42.768</v>
      </c>
      <c r="H22" s="3">
        <v>64</v>
      </c>
      <c r="J22" t="s">
        <v>47</v>
      </c>
      <c r="K22">
        <v>7</v>
      </c>
      <c r="L22" s="52"/>
    </row>
    <row r="23" spans="1:12" ht="14.25">
      <c r="A23" s="13">
        <v>23</v>
      </c>
      <c r="B23" s="52" t="s">
        <v>142</v>
      </c>
      <c r="C23" s="95">
        <v>59</v>
      </c>
      <c r="D23" s="16">
        <v>2</v>
      </c>
      <c r="E23" s="2">
        <f t="shared" si="0"/>
        <v>0.03389830508474576</v>
      </c>
      <c r="F23" s="56">
        <v>15.195</v>
      </c>
      <c r="G23" s="5">
        <f t="shared" si="1"/>
        <v>30.39</v>
      </c>
      <c r="H23" s="3">
        <v>56</v>
      </c>
      <c r="J23" t="s">
        <v>49</v>
      </c>
      <c r="K23">
        <v>4</v>
      </c>
      <c r="L23" s="52"/>
    </row>
    <row r="24" spans="1:12" ht="14.25">
      <c r="A24" s="13">
        <v>44</v>
      </c>
      <c r="B24" s="94" t="s">
        <v>333</v>
      </c>
      <c r="C24" s="95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J24" t="s">
        <v>52</v>
      </c>
      <c r="K24">
        <v>1</v>
      </c>
      <c r="L24" s="52"/>
    </row>
    <row r="25" spans="1:12" ht="14.25">
      <c r="A25" s="13">
        <v>33</v>
      </c>
      <c r="B25" s="52" t="s">
        <v>181</v>
      </c>
      <c r="C25" s="95">
        <v>54</v>
      </c>
      <c r="D25" s="16">
        <v>1</v>
      </c>
      <c r="E25" s="2">
        <f t="shared" si="0"/>
        <v>0.018518518518518517</v>
      </c>
      <c r="F25" s="5">
        <v>16.613</v>
      </c>
      <c r="G25" s="5">
        <f t="shared" si="1"/>
        <v>16.613</v>
      </c>
      <c r="H25" s="3">
        <v>36</v>
      </c>
      <c r="J25" t="s">
        <v>147</v>
      </c>
      <c r="K25">
        <v>3</v>
      </c>
      <c r="L25" s="52"/>
    </row>
    <row r="26" spans="1:12" ht="14.25">
      <c r="A26" s="13">
        <v>38</v>
      </c>
      <c r="B26" s="52" t="s">
        <v>31</v>
      </c>
      <c r="C26" s="95">
        <v>70</v>
      </c>
      <c r="D26" s="16">
        <v>1</v>
      </c>
      <c r="E26" s="2">
        <f t="shared" si="0"/>
        <v>0.014285714285714285</v>
      </c>
      <c r="F26" s="5">
        <v>12.156</v>
      </c>
      <c r="G26" s="5">
        <f t="shared" si="1"/>
        <v>12.156</v>
      </c>
      <c r="H26" s="3">
        <v>26</v>
      </c>
      <c r="J26" t="s">
        <v>57</v>
      </c>
      <c r="K26">
        <v>3</v>
      </c>
      <c r="L26" s="52"/>
    </row>
    <row r="27" spans="1:12" ht="14.25">
      <c r="A27" s="13">
        <v>42</v>
      </c>
      <c r="B27" s="52" t="s">
        <v>94</v>
      </c>
      <c r="C27" s="95">
        <v>0</v>
      </c>
      <c r="D27" s="16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t="s">
        <v>157</v>
      </c>
      <c r="K27">
        <v>40</v>
      </c>
      <c r="L27" s="52"/>
    </row>
    <row r="28" spans="1:12" ht="14.25">
      <c r="A28" s="13">
        <v>18</v>
      </c>
      <c r="B28" s="52" t="s">
        <v>95</v>
      </c>
      <c r="C28" s="113">
        <v>172</v>
      </c>
      <c r="D28" s="16">
        <v>8</v>
      </c>
      <c r="E28" s="2">
        <f t="shared" si="0"/>
        <v>0.046511627906976744</v>
      </c>
      <c r="F28" s="5">
        <v>5.47</v>
      </c>
      <c r="G28" s="5">
        <f t="shared" si="1"/>
        <v>43.76</v>
      </c>
      <c r="H28" s="3">
        <v>66</v>
      </c>
      <c r="J28" t="s">
        <v>59</v>
      </c>
      <c r="K28">
        <v>5</v>
      </c>
      <c r="L28" s="52"/>
    </row>
    <row r="29" spans="1:12" ht="14.25">
      <c r="A29" s="13">
        <v>9</v>
      </c>
      <c r="B29" s="52" t="s">
        <v>171</v>
      </c>
      <c r="C29" s="95">
        <v>58</v>
      </c>
      <c r="D29" s="16">
        <v>6</v>
      </c>
      <c r="E29" s="2">
        <f t="shared" si="0"/>
        <v>0.10344827586206896</v>
      </c>
      <c r="F29" s="56">
        <v>15.195</v>
      </c>
      <c r="G29" s="5">
        <f t="shared" si="1"/>
        <v>91.17</v>
      </c>
      <c r="H29" s="3">
        <v>84</v>
      </c>
      <c r="J29" t="s">
        <v>60</v>
      </c>
      <c r="K29">
        <v>5</v>
      </c>
      <c r="L29" s="52"/>
    </row>
    <row r="30" spans="1:12" ht="14.25">
      <c r="A30" s="13">
        <v>5</v>
      </c>
      <c r="B30" s="52" t="s">
        <v>96</v>
      </c>
      <c r="C30" s="95">
        <v>311</v>
      </c>
      <c r="D30" s="17">
        <v>35</v>
      </c>
      <c r="E30" s="2">
        <f t="shared" si="0"/>
        <v>0.11254019292604502</v>
      </c>
      <c r="F30" s="5">
        <v>3.529</v>
      </c>
      <c r="G30" s="5">
        <f t="shared" si="1"/>
        <v>123.515</v>
      </c>
      <c r="H30" s="3">
        <v>92</v>
      </c>
      <c r="J30" t="s">
        <v>148</v>
      </c>
      <c r="K30">
        <v>8</v>
      </c>
      <c r="L30" s="94"/>
    </row>
    <row r="31" spans="1:12" ht="14.25">
      <c r="A31" s="13">
        <v>8</v>
      </c>
      <c r="B31" s="52" t="s">
        <v>97</v>
      </c>
      <c r="C31" s="113">
        <v>63</v>
      </c>
      <c r="D31" s="16">
        <v>7</v>
      </c>
      <c r="E31" s="2">
        <f t="shared" si="0"/>
        <v>0.1111111111111111</v>
      </c>
      <c r="F31" s="5">
        <v>14.013</v>
      </c>
      <c r="G31" s="5">
        <f t="shared" si="1"/>
        <v>98.091</v>
      </c>
      <c r="H31" s="3">
        <v>86</v>
      </c>
      <c r="L31" s="52"/>
    </row>
    <row r="32" spans="1:12" ht="14.25">
      <c r="A32" s="13">
        <v>55</v>
      </c>
      <c r="B32" s="52" t="s">
        <v>98</v>
      </c>
      <c r="C32" s="95">
        <v>26</v>
      </c>
      <c r="D32" s="16">
        <v>0</v>
      </c>
      <c r="E32" s="2">
        <f t="shared" si="0"/>
        <v>0</v>
      </c>
      <c r="F32" s="5">
        <v>30</v>
      </c>
      <c r="G32" s="5">
        <f t="shared" si="1"/>
        <v>0</v>
      </c>
      <c r="H32" s="3">
        <v>0</v>
      </c>
      <c r="L32" s="52"/>
    </row>
    <row r="33" spans="1:12" ht="14.25">
      <c r="A33" s="13">
        <v>17</v>
      </c>
      <c r="B33" s="52" t="s">
        <v>167</v>
      </c>
      <c r="C33" s="95">
        <v>77</v>
      </c>
      <c r="D33" s="16">
        <v>4</v>
      </c>
      <c r="E33" s="2">
        <f t="shared" si="0"/>
        <v>0.05194805194805195</v>
      </c>
      <c r="F33" s="5">
        <v>12.156</v>
      </c>
      <c r="G33" s="5">
        <f t="shared" si="1"/>
        <v>48.624</v>
      </c>
      <c r="H33" s="3">
        <v>68</v>
      </c>
      <c r="L33" s="52"/>
    </row>
    <row r="34" spans="1:12" ht="14.25">
      <c r="A34" s="13">
        <v>56</v>
      </c>
      <c r="B34" s="52" t="s">
        <v>99</v>
      </c>
      <c r="C34" s="95">
        <v>27</v>
      </c>
      <c r="D34" s="17">
        <v>0</v>
      </c>
      <c r="E34" s="2">
        <f t="shared" si="0"/>
        <v>0</v>
      </c>
      <c r="F34" s="5">
        <v>30</v>
      </c>
      <c r="G34" s="5">
        <f t="shared" si="1"/>
        <v>0</v>
      </c>
      <c r="H34" s="3">
        <v>0</v>
      </c>
      <c r="L34" s="52"/>
    </row>
    <row r="35" spans="1:12" ht="14.25">
      <c r="A35" s="13">
        <v>78</v>
      </c>
      <c r="B35" s="52" t="s">
        <v>100</v>
      </c>
      <c r="C35" s="113">
        <v>195</v>
      </c>
      <c r="D35" s="16">
        <v>0</v>
      </c>
      <c r="E35" s="2">
        <f t="shared" si="0"/>
        <v>0</v>
      </c>
      <c r="F35" s="5">
        <v>5.013</v>
      </c>
      <c r="G35" s="5">
        <f t="shared" si="1"/>
        <v>0</v>
      </c>
      <c r="H35" s="3">
        <v>0</v>
      </c>
      <c r="L35" s="52"/>
    </row>
    <row r="36" spans="1:12" ht="14.25">
      <c r="A36" s="13">
        <v>53</v>
      </c>
      <c r="B36" s="52" t="s">
        <v>101</v>
      </c>
      <c r="C36" s="95">
        <v>25</v>
      </c>
      <c r="D36" s="16">
        <v>0</v>
      </c>
      <c r="E36" s="2">
        <f t="shared" si="0"/>
        <v>0</v>
      </c>
      <c r="F36" s="5">
        <v>30</v>
      </c>
      <c r="G36" s="5">
        <f t="shared" si="1"/>
        <v>0</v>
      </c>
      <c r="H36" s="3">
        <v>0</v>
      </c>
      <c r="L36" s="52"/>
    </row>
    <row r="37" spans="1:12" ht="14.25">
      <c r="A37" s="13">
        <v>37</v>
      </c>
      <c r="B37" s="52" t="s">
        <v>102</v>
      </c>
      <c r="C37" s="95">
        <v>68</v>
      </c>
      <c r="D37" s="16">
        <v>1</v>
      </c>
      <c r="E37" s="2">
        <f t="shared" si="0"/>
        <v>0.014705882352941176</v>
      </c>
      <c r="F37" s="5">
        <v>13.013</v>
      </c>
      <c r="G37" s="5">
        <f t="shared" si="1"/>
        <v>13.013</v>
      </c>
      <c r="H37" s="3">
        <v>29</v>
      </c>
      <c r="L37" s="52"/>
    </row>
    <row r="38" spans="1:12" ht="14.25">
      <c r="A38" s="13">
        <v>59</v>
      </c>
      <c r="B38" s="52" t="s">
        <v>103</v>
      </c>
      <c r="C38" s="95">
        <v>30</v>
      </c>
      <c r="D38" s="16">
        <v>0</v>
      </c>
      <c r="E38" s="2">
        <f t="shared" si="0"/>
        <v>0</v>
      </c>
      <c r="F38" s="5">
        <v>29.467</v>
      </c>
      <c r="G38" s="5">
        <f t="shared" si="1"/>
        <v>0</v>
      </c>
      <c r="H38" s="3">
        <v>0</v>
      </c>
      <c r="L38" s="52"/>
    </row>
    <row r="39" spans="1:12" ht="14.25">
      <c r="A39" s="13">
        <v>77</v>
      </c>
      <c r="B39" s="52" t="s">
        <v>104</v>
      </c>
      <c r="C39" s="113">
        <v>124</v>
      </c>
      <c r="D39" s="16">
        <v>0</v>
      </c>
      <c r="E39" s="2">
        <f t="shared" si="0"/>
        <v>0</v>
      </c>
      <c r="F39" s="5">
        <v>7.513</v>
      </c>
      <c r="G39" s="5">
        <f t="shared" si="1"/>
        <v>0</v>
      </c>
      <c r="H39" s="3">
        <v>0</v>
      </c>
      <c r="L39" s="52"/>
    </row>
    <row r="40" spans="1:12" ht="14.25">
      <c r="A40" s="13">
        <v>31</v>
      </c>
      <c r="B40" s="52" t="s">
        <v>105</v>
      </c>
      <c r="C40" s="95">
        <v>130</v>
      </c>
      <c r="D40" s="16">
        <v>3</v>
      </c>
      <c r="E40" s="2">
        <f t="shared" si="0"/>
        <v>0.023076923076923078</v>
      </c>
      <c r="F40" s="5">
        <v>7.013</v>
      </c>
      <c r="G40" s="5">
        <f t="shared" si="1"/>
        <v>21.039</v>
      </c>
      <c r="H40" s="3">
        <v>40</v>
      </c>
      <c r="L40" s="52"/>
    </row>
    <row r="41" spans="1:12" ht="14.25">
      <c r="A41" s="13">
        <v>45</v>
      </c>
      <c r="B41" s="52" t="s">
        <v>106</v>
      </c>
      <c r="C41" s="95">
        <v>20</v>
      </c>
      <c r="D41" s="16">
        <v>0</v>
      </c>
      <c r="E41" s="2">
        <f aca="true" t="shared" si="2" ref="E41:E72">+D41/C41</f>
        <v>0</v>
      </c>
      <c r="F41" s="5">
        <v>30</v>
      </c>
      <c r="G41" s="5">
        <f aca="true" t="shared" si="3" ref="G41:G72">+F41*D41</f>
        <v>0</v>
      </c>
      <c r="H41" s="3">
        <v>0</v>
      </c>
      <c r="L41" s="52"/>
    </row>
    <row r="42" spans="1:12" ht="14.25">
      <c r="A42" s="13">
        <v>46</v>
      </c>
      <c r="B42" s="52" t="s">
        <v>107</v>
      </c>
      <c r="C42" s="95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L42" s="52"/>
    </row>
    <row r="43" spans="1:12" ht="14.25">
      <c r="A43" s="13">
        <v>76</v>
      </c>
      <c r="B43" s="52" t="s">
        <v>108</v>
      </c>
      <c r="C43" s="95">
        <v>111</v>
      </c>
      <c r="D43" s="16">
        <v>0</v>
      </c>
      <c r="E43" s="2">
        <f t="shared" si="2"/>
        <v>0</v>
      </c>
      <c r="F43" s="5">
        <v>8.104</v>
      </c>
      <c r="G43" s="5">
        <f t="shared" si="3"/>
        <v>0</v>
      </c>
      <c r="H43" s="3">
        <v>0</v>
      </c>
      <c r="L43" s="52"/>
    </row>
    <row r="44" spans="1:12" ht="14.25">
      <c r="A44" s="13">
        <v>22</v>
      </c>
      <c r="B44" s="52" t="s">
        <v>109</v>
      </c>
      <c r="C44" s="95">
        <v>89</v>
      </c>
      <c r="D44" s="16">
        <v>3</v>
      </c>
      <c r="E44" s="2">
        <f t="shared" si="2"/>
        <v>0.033707865168539325</v>
      </c>
      <c r="F44" s="5">
        <v>10.189</v>
      </c>
      <c r="G44" s="5">
        <f t="shared" si="3"/>
        <v>30.567</v>
      </c>
      <c r="H44" s="3">
        <v>58</v>
      </c>
      <c r="L44" s="52"/>
    </row>
    <row r="45" spans="1:12" ht="14.25">
      <c r="A45" s="13">
        <v>11</v>
      </c>
      <c r="B45" s="52" t="s">
        <v>172</v>
      </c>
      <c r="C45" s="113">
        <v>784</v>
      </c>
      <c r="D45" s="16">
        <v>40</v>
      </c>
      <c r="E45" s="2">
        <f t="shared" si="2"/>
        <v>0.05102040816326531</v>
      </c>
      <c r="F45" s="5">
        <v>2.013</v>
      </c>
      <c r="G45" s="5">
        <f t="shared" si="3"/>
        <v>80.52</v>
      </c>
      <c r="H45" s="3">
        <v>80</v>
      </c>
      <c r="L45" s="52"/>
    </row>
    <row r="46" spans="1:12" ht="14.25">
      <c r="A46" s="13">
        <v>64</v>
      </c>
      <c r="B46" s="52" t="s">
        <v>110</v>
      </c>
      <c r="C46" s="113">
        <v>43</v>
      </c>
      <c r="D46" s="16">
        <v>0</v>
      </c>
      <c r="E46" s="2">
        <f t="shared" si="2"/>
        <v>0</v>
      </c>
      <c r="F46" s="5">
        <v>20.513</v>
      </c>
      <c r="G46" s="5">
        <f t="shared" si="3"/>
        <v>0</v>
      </c>
      <c r="H46" s="3">
        <v>0</v>
      </c>
      <c r="L46" s="52"/>
    </row>
    <row r="47" spans="1:12" ht="14.25">
      <c r="A47" s="13">
        <v>72</v>
      </c>
      <c r="B47" s="52" t="s">
        <v>173</v>
      </c>
      <c r="C47" s="95">
        <v>67</v>
      </c>
      <c r="D47" s="16">
        <v>0</v>
      </c>
      <c r="E47" s="2">
        <f t="shared" si="2"/>
        <v>0</v>
      </c>
      <c r="F47" s="5">
        <v>13.013</v>
      </c>
      <c r="G47" s="5">
        <f t="shared" si="3"/>
        <v>0</v>
      </c>
      <c r="H47" s="3">
        <v>0</v>
      </c>
      <c r="L47" s="52"/>
    </row>
    <row r="48" spans="1:12" ht="14.25">
      <c r="A48" s="13">
        <v>13</v>
      </c>
      <c r="B48" s="52" t="s">
        <v>112</v>
      </c>
      <c r="C48" s="95">
        <v>115</v>
      </c>
      <c r="D48" s="16">
        <v>8</v>
      </c>
      <c r="E48" s="2">
        <f t="shared" si="2"/>
        <v>0.06956521739130435</v>
      </c>
      <c r="F48" s="5">
        <v>8.104</v>
      </c>
      <c r="G48" s="5">
        <f t="shared" si="3"/>
        <v>64.832</v>
      </c>
      <c r="H48" s="3">
        <v>76</v>
      </c>
      <c r="L48" s="52"/>
    </row>
    <row r="49" spans="1:12" ht="14.25">
      <c r="A49" s="13">
        <v>62</v>
      </c>
      <c r="B49" s="52" t="s">
        <v>6</v>
      </c>
      <c r="C49" s="95">
        <v>33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L49" s="52"/>
    </row>
    <row r="50" spans="1:12" ht="14.25">
      <c r="A50" s="13">
        <v>47</v>
      </c>
      <c r="B50" s="52" t="s">
        <v>83</v>
      </c>
      <c r="C50" s="95">
        <v>20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H50" s="3">
        <v>0</v>
      </c>
      <c r="L50" s="52"/>
    </row>
    <row r="51" spans="1:12" ht="14.25">
      <c r="A51" s="13">
        <v>65</v>
      </c>
      <c r="B51" s="52" t="s">
        <v>229</v>
      </c>
      <c r="C51" s="95">
        <v>45</v>
      </c>
      <c r="D51" s="16">
        <v>0</v>
      </c>
      <c r="E51" s="2">
        <f t="shared" si="2"/>
        <v>0</v>
      </c>
      <c r="F51" s="5">
        <v>18.346</v>
      </c>
      <c r="G51" s="5">
        <f t="shared" si="3"/>
        <v>0</v>
      </c>
      <c r="H51" s="3">
        <v>0</v>
      </c>
      <c r="L51" s="52"/>
    </row>
    <row r="52" spans="1:12" ht="14.25">
      <c r="A52" s="13">
        <v>67</v>
      </c>
      <c r="B52" s="52" t="s">
        <v>113</v>
      </c>
      <c r="C52" s="95">
        <v>48</v>
      </c>
      <c r="D52" s="16">
        <v>0</v>
      </c>
      <c r="E52" s="2">
        <f t="shared" si="2"/>
        <v>0</v>
      </c>
      <c r="F52" s="5">
        <v>18.346</v>
      </c>
      <c r="G52" s="5">
        <f t="shared" si="3"/>
        <v>0</v>
      </c>
      <c r="H52" s="3">
        <v>0</v>
      </c>
      <c r="J52" t="s">
        <v>435</v>
      </c>
      <c r="K52">
        <v>1</v>
      </c>
      <c r="L52" s="52"/>
    </row>
    <row r="53" spans="1:12" ht="14.25">
      <c r="A53" s="13">
        <v>25</v>
      </c>
      <c r="B53" s="52" t="s">
        <v>114</v>
      </c>
      <c r="C53" s="95">
        <v>167</v>
      </c>
      <c r="D53" s="16">
        <v>5</v>
      </c>
      <c r="E53" s="2">
        <f t="shared" si="2"/>
        <v>0.029940119760479042</v>
      </c>
      <c r="F53" s="5">
        <v>5.74</v>
      </c>
      <c r="G53" s="5">
        <f t="shared" si="3"/>
        <v>28.700000000000003</v>
      </c>
      <c r="H53" s="3">
        <v>52</v>
      </c>
      <c r="J53" t="s">
        <v>150</v>
      </c>
      <c r="K53">
        <v>5</v>
      </c>
      <c r="L53" s="52"/>
    </row>
    <row r="54" spans="1:12" ht="14.25">
      <c r="A54" s="13">
        <v>48</v>
      </c>
      <c r="B54" s="52" t="s">
        <v>116</v>
      </c>
      <c r="C54" s="95">
        <v>20</v>
      </c>
      <c r="D54" s="16">
        <v>0</v>
      </c>
      <c r="E54" s="2">
        <f t="shared" si="2"/>
        <v>0</v>
      </c>
      <c r="F54" s="5">
        <v>30</v>
      </c>
      <c r="G54" s="5">
        <f t="shared" si="3"/>
        <v>0</v>
      </c>
      <c r="H54" s="3">
        <v>0</v>
      </c>
      <c r="J54" t="s">
        <v>77</v>
      </c>
      <c r="K54">
        <v>6</v>
      </c>
      <c r="L54" s="52"/>
    </row>
    <row r="55" spans="1:12" ht="14.25">
      <c r="A55" s="13">
        <v>49</v>
      </c>
      <c r="B55" s="52" t="s">
        <v>117</v>
      </c>
      <c r="C55" s="95">
        <v>20</v>
      </c>
      <c r="D55" s="16">
        <v>0</v>
      </c>
      <c r="E55" s="2">
        <f t="shared" si="2"/>
        <v>0</v>
      </c>
      <c r="F55" s="5">
        <v>30</v>
      </c>
      <c r="G55" s="5">
        <f t="shared" si="3"/>
        <v>0</v>
      </c>
      <c r="H55" s="3">
        <v>0</v>
      </c>
      <c r="J55" t="s">
        <v>448</v>
      </c>
      <c r="K55">
        <v>1</v>
      </c>
      <c r="L55" s="52"/>
    </row>
    <row r="56" spans="1:12" ht="14.25">
      <c r="A56" s="13">
        <v>66</v>
      </c>
      <c r="B56" s="52" t="s">
        <v>334</v>
      </c>
      <c r="C56" s="95">
        <v>45</v>
      </c>
      <c r="D56" s="16">
        <v>0</v>
      </c>
      <c r="E56" s="2">
        <f t="shared" si="2"/>
        <v>0</v>
      </c>
      <c r="F56" s="5">
        <v>18.346</v>
      </c>
      <c r="G56" s="5">
        <f t="shared" si="3"/>
        <v>0</v>
      </c>
      <c r="H56" s="3">
        <v>0</v>
      </c>
      <c r="J56" t="s">
        <v>206</v>
      </c>
      <c r="K56">
        <v>12</v>
      </c>
      <c r="L56" s="52"/>
    </row>
    <row r="57" spans="1:12" ht="14.25">
      <c r="A57" s="13">
        <v>35</v>
      </c>
      <c r="B57" s="52" t="s">
        <v>119</v>
      </c>
      <c r="C57" s="95">
        <v>598</v>
      </c>
      <c r="D57" s="16">
        <v>6</v>
      </c>
      <c r="E57" s="2">
        <f t="shared" si="2"/>
        <v>0.010033444816053512</v>
      </c>
      <c r="F57" s="5">
        <v>2.335</v>
      </c>
      <c r="G57" s="5">
        <f t="shared" si="3"/>
        <v>14.01</v>
      </c>
      <c r="H57" s="3">
        <v>32</v>
      </c>
      <c r="J57" t="s">
        <v>160</v>
      </c>
      <c r="K57">
        <v>1</v>
      </c>
      <c r="L57" s="52"/>
    </row>
    <row r="58" spans="1:12" ht="14.25">
      <c r="A58" s="13">
        <v>26</v>
      </c>
      <c r="B58" s="52" t="s">
        <v>120</v>
      </c>
      <c r="C58" s="95">
        <v>175</v>
      </c>
      <c r="D58" s="16">
        <v>5</v>
      </c>
      <c r="E58" s="2">
        <f t="shared" si="2"/>
        <v>0.02857142857142857</v>
      </c>
      <c r="F58" s="5">
        <v>5.47</v>
      </c>
      <c r="G58" s="5">
        <f t="shared" si="3"/>
        <v>27.349999999999998</v>
      </c>
      <c r="H58" s="3">
        <v>50</v>
      </c>
      <c r="J58" t="s">
        <v>190</v>
      </c>
      <c r="K58">
        <v>1</v>
      </c>
      <c r="L58" s="52"/>
    </row>
    <row r="59" spans="1:12" ht="14.25">
      <c r="A59" s="13">
        <v>75</v>
      </c>
      <c r="B59" s="52" t="s">
        <v>121</v>
      </c>
      <c r="C59" s="95">
        <v>87</v>
      </c>
      <c r="D59" s="16">
        <v>0</v>
      </c>
      <c r="E59" s="2">
        <f t="shared" si="2"/>
        <v>0</v>
      </c>
      <c r="F59" s="5">
        <v>10.189</v>
      </c>
      <c r="G59" s="5">
        <f t="shared" si="3"/>
        <v>0</v>
      </c>
      <c r="H59" s="3">
        <v>0</v>
      </c>
      <c r="J59" t="s">
        <v>64</v>
      </c>
      <c r="K59">
        <v>19</v>
      </c>
      <c r="L59" s="52"/>
    </row>
    <row r="60" spans="1:12" ht="14.25">
      <c r="A60" s="13">
        <v>7</v>
      </c>
      <c r="B60" s="52" t="s">
        <v>183</v>
      </c>
      <c r="C60" s="95">
        <v>101</v>
      </c>
      <c r="D60" s="16">
        <v>12</v>
      </c>
      <c r="E60" s="2">
        <f t="shared" si="2"/>
        <v>0.1188118811881188</v>
      </c>
      <c r="F60" s="5">
        <v>8.813</v>
      </c>
      <c r="G60" s="5">
        <f t="shared" si="3"/>
        <v>105.756</v>
      </c>
      <c r="H60" s="3">
        <v>88</v>
      </c>
      <c r="J60" t="s">
        <v>199</v>
      </c>
      <c r="K60">
        <v>10</v>
      </c>
      <c r="L60" s="52"/>
    </row>
    <row r="61" spans="1:12" ht="14.25">
      <c r="A61" s="13">
        <v>54</v>
      </c>
      <c r="B61" s="52" t="s">
        <v>122</v>
      </c>
      <c r="C61" s="95">
        <v>25</v>
      </c>
      <c r="D61" s="16">
        <v>0</v>
      </c>
      <c r="E61" s="2">
        <f t="shared" si="2"/>
        <v>0</v>
      </c>
      <c r="F61" s="5">
        <v>30</v>
      </c>
      <c r="G61" s="5">
        <f t="shared" si="3"/>
        <v>0</v>
      </c>
      <c r="H61" s="3">
        <v>0</v>
      </c>
      <c r="J61" t="s">
        <v>449</v>
      </c>
      <c r="K61">
        <v>1</v>
      </c>
      <c r="L61" s="52"/>
    </row>
    <row r="62" spans="1:12" ht="14.25">
      <c r="A62" s="13">
        <v>32</v>
      </c>
      <c r="B62" s="52" t="s">
        <v>270</v>
      </c>
      <c r="C62" s="95">
        <v>46</v>
      </c>
      <c r="D62" s="16">
        <v>1</v>
      </c>
      <c r="E62" s="2">
        <f t="shared" si="2"/>
        <v>0.021739130434782608</v>
      </c>
      <c r="F62" s="5">
        <v>18.346</v>
      </c>
      <c r="G62" s="5">
        <f t="shared" si="3"/>
        <v>18.346</v>
      </c>
      <c r="H62" s="3">
        <v>38</v>
      </c>
      <c r="J62" t="s">
        <v>65</v>
      </c>
      <c r="K62">
        <v>15</v>
      </c>
      <c r="L62" s="52"/>
    </row>
    <row r="63" spans="1:12" ht="14.25">
      <c r="A63" s="13">
        <v>10</v>
      </c>
      <c r="B63" s="52" t="s">
        <v>124</v>
      </c>
      <c r="C63" s="113">
        <v>220</v>
      </c>
      <c r="D63" s="16">
        <v>19</v>
      </c>
      <c r="E63" s="2">
        <f t="shared" si="2"/>
        <v>0.08636363636363636</v>
      </c>
      <c r="F63" s="5">
        <v>4.558</v>
      </c>
      <c r="G63" s="5">
        <f t="shared" si="3"/>
        <v>86.602</v>
      </c>
      <c r="H63" s="3">
        <v>82</v>
      </c>
      <c r="J63" t="s">
        <v>151</v>
      </c>
      <c r="K63">
        <v>18</v>
      </c>
      <c r="L63" s="52"/>
    </row>
    <row r="64" spans="1:12" ht="14.25">
      <c r="A64" s="13">
        <v>21</v>
      </c>
      <c r="B64" s="52" t="s">
        <v>155</v>
      </c>
      <c r="C64" s="95">
        <v>366</v>
      </c>
      <c r="D64" s="16">
        <v>10</v>
      </c>
      <c r="E64" s="2">
        <f t="shared" si="2"/>
        <v>0.0273224043715847</v>
      </c>
      <c r="F64" s="5">
        <v>3.18</v>
      </c>
      <c r="G64" s="5">
        <f t="shared" si="3"/>
        <v>31.8</v>
      </c>
      <c r="H64" s="3">
        <v>60</v>
      </c>
      <c r="J64" t="s">
        <v>310</v>
      </c>
      <c r="K64">
        <v>1</v>
      </c>
      <c r="L64" s="52"/>
    </row>
    <row r="65" spans="1:12" ht="14.25">
      <c r="A65" s="13">
        <v>2</v>
      </c>
      <c r="B65" s="52" t="s">
        <v>125</v>
      </c>
      <c r="C65" s="113">
        <v>55</v>
      </c>
      <c r="D65" s="16">
        <v>15</v>
      </c>
      <c r="E65" s="2">
        <f t="shared" si="2"/>
        <v>0.2727272727272727</v>
      </c>
      <c r="F65" s="5">
        <v>16.613</v>
      </c>
      <c r="G65" s="5">
        <f t="shared" si="3"/>
        <v>249.195</v>
      </c>
      <c r="H65" s="3">
        <v>98</v>
      </c>
      <c r="J65" t="s">
        <v>191</v>
      </c>
      <c r="K65">
        <v>2</v>
      </c>
      <c r="L65" s="52"/>
    </row>
    <row r="66" spans="1:12" ht="14.25">
      <c r="A66" s="13">
        <v>51</v>
      </c>
      <c r="B66" s="52" t="s">
        <v>230</v>
      </c>
      <c r="C66" s="113">
        <v>21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J66" t="s">
        <v>75</v>
      </c>
      <c r="K66">
        <v>8</v>
      </c>
      <c r="L66" s="52"/>
    </row>
    <row r="67" spans="1:12" ht="14.25">
      <c r="A67" s="13">
        <v>12</v>
      </c>
      <c r="B67" s="52" t="s">
        <v>126</v>
      </c>
      <c r="C67" s="113">
        <v>247</v>
      </c>
      <c r="D67" s="16">
        <v>18</v>
      </c>
      <c r="E67" s="2">
        <f t="shared" si="2"/>
        <v>0.0728744939271255</v>
      </c>
      <c r="F67" s="5">
        <v>4.263</v>
      </c>
      <c r="G67" s="5">
        <f t="shared" si="3"/>
        <v>76.734</v>
      </c>
      <c r="H67" s="3">
        <v>78</v>
      </c>
      <c r="J67" t="s">
        <v>66</v>
      </c>
      <c r="K67">
        <v>6</v>
      </c>
      <c r="L67" s="52"/>
    </row>
    <row r="68" spans="1:12" ht="14.25">
      <c r="A68" s="13">
        <v>52</v>
      </c>
      <c r="B68" s="52" t="s">
        <v>231</v>
      </c>
      <c r="C68" s="95">
        <v>24</v>
      </c>
      <c r="D68" s="16">
        <v>0</v>
      </c>
      <c r="E68" s="2">
        <f t="shared" si="2"/>
        <v>0</v>
      </c>
      <c r="F68" s="5">
        <v>30</v>
      </c>
      <c r="G68" s="5">
        <f t="shared" si="3"/>
        <v>0</v>
      </c>
      <c r="H68" s="3">
        <v>0</v>
      </c>
      <c r="J68" t="s">
        <v>192</v>
      </c>
      <c r="K68">
        <v>1</v>
      </c>
      <c r="L68" s="52"/>
    </row>
    <row r="69" spans="1:12" ht="13.5" customHeight="1">
      <c r="A69" s="13">
        <v>41</v>
      </c>
      <c r="B69" s="52" t="s">
        <v>30</v>
      </c>
      <c r="C69" s="113">
        <v>343</v>
      </c>
      <c r="D69" s="16">
        <v>2</v>
      </c>
      <c r="E69" s="2">
        <f t="shared" si="2"/>
        <v>0.0058309037900874635</v>
      </c>
      <c r="F69" s="5">
        <v>3.307</v>
      </c>
      <c r="G69" s="5">
        <f t="shared" si="3"/>
        <v>6.614</v>
      </c>
      <c r="H69" s="3">
        <v>20</v>
      </c>
      <c r="J69" t="s">
        <v>193</v>
      </c>
      <c r="K69">
        <v>3</v>
      </c>
      <c r="L69" s="52"/>
    </row>
    <row r="70" spans="1:12" ht="14.25">
      <c r="A70" s="13">
        <v>63</v>
      </c>
      <c r="B70" s="52" t="s">
        <v>232</v>
      </c>
      <c r="C70" s="95">
        <v>40</v>
      </c>
      <c r="D70" s="17">
        <v>0</v>
      </c>
      <c r="E70" s="2">
        <f t="shared" si="2"/>
        <v>0</v>
      </c>
      <c r="F70" s="5">
        <v>20.513</v>
      </c>
      <c r="G70" s="5">
        <f t="shared" si="3"/>
        <v>0</v>
      </c>
      <c r="H70" s="3">
        <v>0</v>
      </c>
      <c r="J70" t="s">
        <v>161</v>
      </c>
      <c r="K70">
        <v>2</v>
      </c>
      <c r="L70" s="52"/>
    </row>
    <row r="71" spans="1:12" ht="14.25">
      <c r="A71" s="13">
        <v>16</v>
      </c>
      <c r="B71" s="52" t="s">
        <v>127</v>
      </c>
      <c r="C71" s="95">
        <v>102</v>
      </c>
      <c r="D71" s="17">
        <v>6</v>
      </c>
      <c r="E71" s="2">
        <f t="shared" si="2"/>
        <v>0.058823529411764705</v>
      </c>
      <c r="F71" s="5">
        <v>8.813</v>
      </c>
      <c r="G71" s="5">
        <f t="shared" si="3"/>
        <v>52.878</v>
      </c>
      <c r="H71" s="3">
        <v>70</v>
      </c>
      <c r="J71" t="s">
        <v>68</v>
      </c>
      <c r="K71">
        <v>1</v>
      </c>
      <c r="L71" s="52"/>
    </row>
    <row r="72" spans="1:12" ht="14.25">
      <c r="A72" s="13">
        <v>60</v>
      </c>
      <c r="B72" s="52" t="s">
        <v>26</v>
      </c>
      <c r="C72" s="95">
        <v>30</v>
      </c>
      <c r="D72" s="16">
        <v>0</v>
      </c>
      <c r="E72" s="2">
        <f t="shared" si="2"/>
        <v>0</v>
      </c>
      <c r="F72" s="5">
        <v>29.467</v>
      </c>
      <c r="G72" s="5">
        <f t="shared" si="3"/>
        <v>0</v>
      </c>
      <c r="H72" s="3">
        <v>0</v>
      </c>
      <c r="J72" t="s">
        <v>162</v>
      </c>
      <c r="K72">
        <v>13</v>
      </c>
      <c r="L72" s="52"/>
    </row>
    <row r="73" spans="1:12" ht="14.25">
      <c r="A73" s="13">
        <v>73</v>
      </c>
      <c r="B73" s="52" t="s">
        <v>128</v>
      </c>
      <c r="C73" s="113">
        <v>85</v>
      </c>
      <c r="D73" s="16">
        <v>0</v>
      </c>
      <c r="E73" s="2">
        <f aca="true" t="shared" si="4" ref="E73:E90">+D73/C73</f>
        <v>0</v>
      </c>
      <c r="F73" s="5">
        <v>10.189</v>
      </c>
      <c r="G73" s="5">
        <f aca="true" t="shared" si="5" ref="G73:G90">+F73*D73</f>
        <v>0</v>
      </c>
      <c r="H73" s="3">
        <v>0</v>
      </c>
      <c r="J73" t="s">
        <v>70</v>
      </c>
      <c r="K73">
        <v>15</v>
      </c>
      <c r="L73" s="52"/>
    </row>
    <row r="74" spans="1:12" ht="14.25">
      <c r="A74" s="13">
        <v>68</v>
      </c>
      <c r="B74" s="52" t="s">
        <v>129</v>
      </c>
      <c r="C74" s="113">
        <v>48</v>
      </c>
      <c r="D74" s="16">
        <v>0</v>
      </c>
      <c r="E74" s="2">
        <f t="shared" si="4"/>
        <v>0</v>
      </c>
      <c r="F74" s="5">
        <v>18.346</v>
      </c>
      <c r="G74" s="5">
        <f t="shared" si="5"/>
        <v>0</v>
      </c>
      <c r="H74" s="3">
        <v>0</v>
      </c>
      <c r="J74" t="s">
        <v>163</v>
      </c>
      <c r="K74">
        <v>26</v>
      </c>
      <c r="L74" s="52"/>
    </row>
    <row r="75" spans="1:12" ht="14.25">
      <c r="A75" s="13">
        <v>71</v>
      </c>
      <c r="B75" s="52" t="s">
        <v>130</v>
      </c>
      <c r="C75" s="95">
        <v>63</v>
      </c>
      <c r="D75" s="16">
        <v>0</v>
      </c>
      <c r="E75" s="2">
        <f t="shared" si="4"/>
        <v>0</v>
      </c>
      <c r="F75" s="5">
        <v>14.013</v>
      </c>
      <c r="G75" s="5">
        <f t="shared" si="5"/>
        <v>0</v>
      </c>
      <c r="H75" s="3">
        <v>0</v>
      </c>
      <c r="J75" t="s">
        <v>71</v>
      </c>
      <c r="K75">
        <v>35</v>
      </c>
      <c r="L75" s="52"/>
    </row>
    <row r="76" spans="1:12" ht="14.25">
      <c r="A76" s="13">
        <v>30</v>
      </c>
      <c r="B76" s="52" t="s">
        <v>131</v>
      </c>
      <c r="C76" s="95">
        <v>37</v>
      </c>
      <c r="D76" s="16">
        <v>1</v>
      </c>
      <c r="E76" s="2">
        <f t="shared" si="4"/>
        <v>0.02702702702702703</v>
      </c>
      <c r="F76" s="5">
        <v>23.299</v>
      </c>
      <c r="G76" s="5">
        <f t="shared" si="5"/>
        <v>23.299</v>
      </c>
      <c r="H76" s="3">
        <v>42</v>
      </c>
      <c r="J76" t="s">
        <v>72</v>
      </c>
      <c r="K76">
        <v>16</v>
      </c>
      <c r="L76" s="52"/>
    </row>
    <row r="77" spans="1:12" ht="14.25">
      <c r="A77" s="13">
        <v>39</v>
      </c>
      <c r="B77" s="52" t="s">
        <v>132</v>
      </c>
      <c r="C77" s="95">
        <v>363</v>
      </c>
      <c r="D77" s="16">
        <v>3</v>
      </c>
      <c r="E77" s="2">
        <f t="shared" si="4"/>
        <v>0.008264462809917356</v>
      </c>
      <c r="F77" s="5">
        <v>3.18</v>
      </c>
      <c r="G77" s="5">
        <f t="shared" si="5"/>
        <v>9.540000000000001</v>
      </c>
      <c r="H77" s="3">
        <v>24</v>
      </c>
      <c r="J77" t="s">
        <v>252</v>
      </c>
      <c r="K77">
        <v>1</v>
      </c>
      <c r="L77" s="52"/>
    </row>
    <row r="78" spans="1:12" ht="14.25">
      <c r="A78" s="13">
        <v>24</v>
      </c>
      <c r="B78" s="52" t="s">
        <v>133</v>
      </c>
      <c r="C78" s="113">
        <v>26</v>
      </c>
      <c r="D78" s="16">
        <v>1</v>
      </c>
      <c r="E78" s="2">
        <f t="shared" si="4"/>
        <v>0.038461538461538464</v>
      </c>
      <c r="F78" s="5">
        <v>30</v>
      </c>
      <c r="G78" s="5">
        <f t="shared" si="5"/>
        <v>30</v>
      </c>
      <c r="H78" s="3">
        <v>54</v>
      </c>
      <c r="J78" t="s">
        <v>170</v>
      </c>
      <c r="K78">
        <v>1</v>
      </c>
      <c r="L78" s="52"/>
    </row>
    <row r="79" spans="1:12" ht="14.25">
      <c r="A79" s="13">
        <v>82</v>
      </c>
      <c r="B79" s="52" t="s">
        <v>134</v>
      </c>
      <c r="C79" s="95">
        <v>226</v>
      </c>
      <c r="D79" s="16">
        <v>0</v>
      </c>
      <c r="E79" s="2">
        <f t="shared" si="4"/>
        <v>0</v>
      </c>
      <c r="F79" s="5">
        <v>4.558</v>
      </c>
      <c r="G79" s="5">
        <f t="shared" si="5"/>
        <v>0</v>
      </c>
      <c r="H79" s="3">
        <v>0</v>
      </c>
      <c r="J79" t="s">
        <v>73</v>
      </c>
      <c r="K79">
        <v>7</v>
      </c>
      <c r="L79" s="52"/>
    </row>
    <row r="80" spans="1:12" ht="14.25">
      <c r="A80" s="13">
        <v>3</v>
      </c>
      <c r="B80" s="52" t="s">
        <v>135</v>
      </c>
      <c r="C80" s="95">
        <v>60</v>
      </c>
      <c r="D80" s="16">
        <v>15</v>
      </c>
      <c r="E80" s="2">
        <f t="shared" si="4"/>
        <v>0.25</v>
      </c>
      <c r="F80" s="5">
        <v>14.013</v>
      </c>
      <c r="G80" s="5">
        <f t="shared" si="5"/>
        <v>210.195</v>
      </c>
      <c r="H80" s="3">
        <v>96</v>
      </c>
      <c r="J80" t="s">
        <v>165</v>
      </c>
      <c r="K80">
        <v>1</v>
      </c>
      <c r="L80" s="52"/>
    </row>
    <row r="81" spans="1:12" ht="14.25">
      <c r="A81" s="13">
        <v>50</v>
      </c>
      <c r="B81" s="52" t="s">
        <v>136</v>
      </c>
      <c r="C81" s="95">
        <v>20</v>
      </c>
      <c r="D81" s="16">
        <v>0</v>
      </c>
      <c r="E81" s="2">
        <f t="shared" si="4"/>
        <v>0</v>
      </c>
      <c r="F81" s="5">
        <v>30</v>
      </c>
      <c r="G81" s="5">
        <f t="shared" si="5"/>
        <v>0</v>
      </c>
      <c r="H81" s="3">
        <v>0</v>
      </c>
      <c r="J81" t="s">
        <v>74</v>
      </c>
      <c r="K81">
        <v>1</v>
      </c>
      <c r="L81" s="52"/>
    </row>
    <row r="82" spans="1:12" ht="14.25">
      <c r="A82" s="13">
        <v>4</v>
      </c>
      <c r="B82" s="52" t="s">
        <v>27</v>
      </c>
      <c r="C82" s="113">
        <v>177</v>
      </c>
      <c r="D82" s="15">
        <v>35</v>
      </c>
      <c r="E82" s="2">
        <f t="shared" si="4"/>
        <v>0.1977401129943503</v>
      </c>
      <c r="F82" s="5">
        <v>5.47</v>
      </c>
      <c r="G82" s="5">
        <f t="shared" si="5"/>
        <v>191.45</v>
      </c>
      <c r="H82" s="3">
        <v>94</v>
      </c>
      <c r="J82" t="s">
        <v>265</v>
      </c>
      <c r="K82">
        <v>438</v>
      </c>
      <c r="L82" s="52"/>
    </row>
    <row r="83" spans="1:12" ht="14.25">
      <c r="A83" s="13">
        <v>14</v>
      </c>
      <c r="B83" s="52" t="s">
        <v>137</v>
      </c>
      <c r="C83" s="113">
        <v>274</v>
      </c>
      <c r="D83" s="16">
        <v>16</v>
      </c>
      <c r="E83" s="2">
        <f t="shared" si="4"/>
        <v>0.058394160583941604</v>
      </c>
      <c r="F83" s="5">
        <v>3.902</v>
      </c>
      <c r="G83" s="5">
        <f t="shared" si="5"/>
        <v>62.432</v>
      </c>
      <c r="H83" s="3">
        <v>74</v>
      </c>
      <c r="L83" s="52"/>
    </row>
    <row r="84" spans="1:12" ht="14.25">
      <c r="A84" s="13">
        <v>80</v>
      </c>
      <c r="B84" s="52" t="s">
        <v>7</v>
      </c>
      <c r="C84" s="95">
        <v>214</v>
      </c>
      <c r="D84" s="16">
        <v>0</v>
      </c>
      <c r="E84" s="2">
        <f t="shared" si="4"/>
        <v>0</v>
      </c>
      <c r="F84" s="5">
        <v>4.727</v>
      </c>
      <c r="G84" s="5">
        <f t="shared" si="5"/>
        <v>0</v>
      </c>
      <c r="H84" s="3">
        <v>0</v>
      </c>
      <c r="L84" s="52"/>
    </row>
    <row r="85" spans="1:12" ht="14.25">
      <c r="A85" s="13">
        <v>79</v>
      </c>
      <c r="B85" s="52" t="s">
        <v>19</v>
      </c>
      <c r="C85" s="113">
        <v>206</v>
      </c>
      <c r="D85" s="16">
        <v>0</v>
      </c>
      <c r="E85" s="2">
        <f t="shared" si="4"/>
        <v>0</v>
      </c>
      <c r="F85" s="5">
        <v>4.913</v>
      </c>
      <c r="G85" s="5">
        <f t="shared" si="5"/>
        <v>0</v>
      </c>
      <c r="H85" s="3">
        <v>0</v>
      </c>
      <c r="L85" s="52"/>
    </row>
    <row r="86" spans="1:12" ht="14.25">
      <c r="A86" s="13">
        <v>34</v>
      </c>
      <c r="B86" s="52" t="s">
        <v>234</v>
      </c>
      <c r="C86" s="95">
        <v>60</v>
      </c>
      <c r="D86" s="16">
        <v>1</v>
      </c>
      <c r="E86" s="2">
        <f t="shared" si="4"/>
        <v>0.016666666666666666</v>
      </c>
      <c r="F86" s="5">
        <v>14.013</v>
      </c>
      <c r="G86" s="5">
        <f t="shared" si="5"/>
        <v>14.013</v>
      </c>
      <c r="H86" s="3">
        <v>34</v>
      </c>
      <c r="L86" s="52"/>
    </row>
    <row r="87" spans="1:12" ht="14.25">
      <c r="A87" s="13">
        <v>70</v>
      </c>
      <c r="B87" s="52" t="s">
        <v>185</v>
      </c>
      <c r="C87" s="95">
        <v>56</v>
      </c>
      <c r="D87" s="16">
        <v>0</v>
      </c>
      <c r="E87" s="2">
        <f t="shared" si="4"/>
        <v>0</v>
      </c>
      <c r="F87" s="56">
        <v>15.195</v>
      </c>
      <c r="G87" s="5">
        <f t="shared" si="5"/>
        <v>0</v>
      </c>
      <c r="H87" s="3">
        <v>0</v>
      </c>
      <c r="L87" s="52"/>
    </row>
    <row r="88" spans="1:12" ht="14.25">
      <c r="A88" s="13">
        <v>28</v>
      </c>
      <c r="B88" s="52" t="s">
        <v>138</v>
      </c>
      <c r="C88" s="95">
        <v>300</v>
      </c>
      <c r="D88" s="16">
        <v>7</v>
      </c>
      <c r="E88" s="2">
        <f t="shared" si="4"/>
        <v>0.023333333333333334</v>
      </c>
      <c r="F88" s="5">
        <v>3.613</v>
      </c>
      <c r="G88" s="5">
        <f t="shared" si="5"/>
        <v>25.291</v>
      </c>
      <c r="H88" s="3">
        <v>46</v>
      </c>
      <c r="L88" s="52"/>
    </row>
    <row r="89" spans="1:12" ht="14.25">
      <c r="A89" s="13">
        <v>74</v>
      </c>
      <c r="B89" s="52" t="s">
        <v>233</v>
      </c>
      <c r="C89" s="95">
        <v>85</v>
      </c>
      <c r="D89" s="16">
        <v>0</v>
      </c>
      <c r="E89" s="2">
        <f t="shared" si="4"/>
        <v>0</v>
      </c>
      <c r="F89" s="5">
        <v>10.189</v>
      </c>
      <c r="G89" s="5">
        <f t="shared" si="5"/>
        <v>0</v>
      </c>
      <c r="H89" s="3">
        <v>0</v>
      </c>
      <c r="L89" s="52"/>
    </row>
    <row r="90" spans="1:12" ht="14.25">
      <c r="A90" s="13">
        <v>36</v>
      </c>
      <c r="B90" s="52" t="s">
        <v>139</v>
      </c>
      <c r="C90" s="95">
        <v>65</v>
      </c>
      <c r="D90" s="16">
        <v>1</v>
      </c>
      <c r="E90" s="2">
        <f t="shared" si="4"/>
        <v>0.015384615384615385</v>
      </c>
      <c r="F90" s="5">
        <v>13.013</v>
      </c>
      <c r="G90" s="5">
        <f t="shared" si="5"/>
        <v>13.013</v>
      </c>
      <c r="H90" s="3">
        <v>29</v>
      </c>
      <c r="L90" s="52"/>
    </row>
    <row r="91" spans="3:12" ht="14.25">
      <c r="C91" s="95">
        <v>10877</v>
      </c>
      <c r="E91" s="2"/>
      <c r="G91" s="5"/>
      <c r="L91" s="52"/>
    </row>
    <row r="92" spans="5:12" ht="14.25">
      <c r="E92" s="2"/>
      <c r="G92" s="5"/>
      <c r="L92" s="52"/>
    </row>
    <row r="93" spans="5:12" ht="14.25">
      <c r="E93" s="2"/>
      <c r="G93" s="5"/>
      <c r="L93" s="52"/>
    </row>
    <row r="94" spans="5:7" ht="12.75">
      <c r="E94" s="2"/>
      <c r="G94" s="5"/>
    </row>
    <row r="95" spans="5:7" ht="12.75">
      <c r="E95" s="2"/>
      <c r="G95" s="5"/>
    </row>
    <row r="96" spans="5:7" ht="12.75">
      <c r="E96" s="2"/>
      <c r="G96" s="5"/>
    </row>
    <row r="97" spans="4:7" ht="12.75">
      <c r="D97" s="2"/>
      <c r="E97" s="2"/>
      <c r="G97" s="5"/>
    </row>
    <row r="98" spans="5:7" ht="12.75">
      <c r="E98" s="2"/>
      <c r="G98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zoomScalePageLayoutView="0" workbookViewId="0" topLeftCell="A1">
      <selection activeCell="H9" sqref="H9:H90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8.140625" style="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43.2812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10" s="1" customFormat="1" ht="12.75">
      <c r="A4" s="9"/>
      <c r="B4" s="1" t="s">
        <v>0</v>
      </c>
      <c r="D4" s="1" t="s">
        <v>38</v>
      </c>
      <c r="F4" s="1" t="s">
        <v>327</v>
      </c>
      <c r="J4" s="21" t="s">
        <v>222</v>
      </c>
    </row>
    <row r="5" s="1" customFormat="1" ht="12.75">
      <c r="A5" s="9"/>
    </row>
    <row r="6" spans="1:6" s="1" customFormat="1" ht="12.75">
      <c r="A6" s="9"/>
      <c r="F6" s="6"/>
    </row>
    <row r="7" spans="1:8" ht="12.75">
      <c r="A7" s="9" t="s">
        <v>10</v>
      </c>
      <c r="C7" t="s">
        <v>2</v>
      </c>
      <c r="D7" s="31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7:11" ht="12.75">
      <c r="G8" s="9" t="s">
        <v>8</v>
      </c>
      <c r="J8" t="s">
        <v>452</v>
      </c>
      <c r="K8">
        <v>1</v>
      </c>
    </row>
    <row r="9" spans="1:11" ht="14.25">
      <c r="A9" s="13">
        <v>68</v>
      </c>
      <c r="B9" s="52" t="s">
        <v>141</v>
      </c>
      <c r="C9" s="117">
        <v>20</v>
      </c>
      <c r="D9" s="16">
        <v>1</v>
      </c>
      <c r="E9" s="2">
        <f aca="true" t="shared" si="0" ref="E9:E40">+D9/C9</f>
        <v>0.05</v>
      </c>
      <c r="F9" s="5">
        <v>30</v>
      </c>
      <c r="G9" s="5">
        <f aca="true" t="shared" si="1" ref="G9:G40">+F9*D9</f>
        <v>30</v>
      </c>
      <c r="H9" s="3">
        <v>10</v>
      </c>
      <c r="J9" t="s">
        <v>453</v>
      </c>
      <c r="K9">
        <v>1</v>
      </c>
    </row>
    <row r="10" spans="1:11" ht="14.25">
      <c r="A10" s="13">
        <v>13</v>
      </c>
      <c r="B10" s="52" t="s">
        <v>153</v>
      </c>
      <c r="C10" s="118">
        <v>899</v>
      </c>
      <c r="D10" s="16">
        <v>130</v>
      </c>
      <c r="E10" s="2">
        <f t="shared" si="0"/>
        <v>0.1446051167964405</v>
      </c>
      <c r="F10" s="5">
        <v>1.899</v>
      </c>
      <c r="G10" s="5">
        <f t="shared" si="1"/>
        <v>246.87</v>
      </c>
      <c r="H10" s="3">
        <v>76</v>
      </c>
      <c r="J10" t="s">
        <v>156</v>
      </c>
      <c r="K10">
        <v>130</v>
      </c>
    </row>
    <row r="11" spans="1:11" ht="14.25">
      <c r="A11" s="13">
        <v>64</v>
      </c>
      <c r="B11" s="52" t="s">
        <v>86</v>
      </c>
      <c r="C11" s="117">
        <v>50</v>
      </c>
      <c r="D11" s="16">
        <v>3</v>
      </c>
      <c r="E11" s="2">
        <f t="shared" si="0"/>
        <v>0.06</v>
      </c>
      <c r="F11" s="5">
        <v>16.613</v>
      </c>
      <c r="G11" s="5">
        <f t="shared" si="1"/>
        <v>49.839</v>
      </c>
      <c r="H11" s="3">
        <v>10</v>
      </c>
      <c r="J11" t="s">
        <v>454</v>
      </c>
      <c r="K11">
        <v>1</v>
      </c>
    </row>
    <row r="12" spans="1:11" ht="14.25">
      <c r="A12" s="13">
        <v>1</v>
      </c>
      <c r="B12" s="52" t="s">
        <v>5</v>
      </c>
      <c r="C12" s="117">
        <v>67</v>
      </c>
      <c r="D12" s="16">
        <v>49</v>
      </c>
      <c r="E12" s="2">
        <f t="shared" si="0"/>
        <v>0.7313432835820896</v>
      </c>
      <c r="F12" s="5">
        <v>13.013</v>
      </c>
      <c r="G12" s="5">
        <f t="shared" si="1"/>
        <v>637.637</v>
      </c>
      <c r="H12" s="3">
        <v>100</v>
      </c>
      <c r="J12" t="s">
        <v>455</v>
      </c>
      <c r="K12">
        <v>1</v>
      </c>
    </row>
    <row r="13" spans="1:11" ht="14.25">
      <c r="A13" s="13">
        <v>61</v>
      </c>
      <c r="B13" s="52" t="s">
        <v>226</v>
      </c>
      <c r="C13" s="118">
        <v>31</v>
      </c>
      <c r="D13" s="16">
        <v>2</v>
      </c>
      <c r="E13" s="2">
        <f t="shared" si="0"/>
        <v>0.06451612903225806</v>
      </c>
      <c r="F13" s="5">
        <v>29.467</v>
      </c>
      <c r="G13" s="5">
        <f t="shared" si="1"/>
        <v>58.934</v>
      </c>
      <c r="H13" s="3">
        <v>10</v>
      </c>
      <c r="J13" t="s">
        <v>456</v>
      </c>
      <c r="K13">
        <v>1</v>
      </c>
    </row>
    <row r="14" spans="1:11" ht="14.25">
      <c r="A14" s="13">
        <v>34</v>
      </c>
      <c r="B14" s="52" t="s">
        <v>196</v>
      </c>
      <c r="C14" s="118">
        <v>230</v>
      </c>
      <c r="D14" s="16">
        <v>33</v>
      </c>
      <c r="E14" s="2">
        <f t="shared" si="0"/>
        <v>0.14347826086956522</v>
      </c>
      <c r="F14" s="5">
        <v>4.404</v>
      </c>
      <c r="G14" s="5">
        <f t="shared" si="1"/>
        <v>145.332</v>
      </c>
      <c r="H14" s="3">
        <v>34</v>
      </c>
      <c r="J14" t="s">
        <v>457</v>
      </c>
      <c r="K14">
        <v>1</v>
      </c>
    </row>
    <row r="15" spans="1:12" ht="14.25">
      <c r="A15" s="13">
        <v>22</v>
      </c>
      <c r="B15" s="52" t="s">
        <v>87</v>
      </c>
      <c r="C15" s="118">
        <v>385</v>
      </c>
      <c r="D15" s="16">
        <v>66</v>
      </c>
      <c r="E15" s="2">
        <f t="shared" si="0"/>
        <v>0.17142857142857143</v>
      </c>
      <c r="F15" s="5">
        <v>3.066</v>
      </c>
      <c r="G15" s="5">
        <f t="shared" si="1"/>
        <v>202.356</v>
      </c>
      <c r="H15" s="3">
        <v>58</v>
      </c>
      <c r="J15" t="s">
        <v>458</v>
      </c>
      <c r="K15">
        <v>2</v>
      </c>
      <c r="L15" s="52"/>
    </row>
    <row r="16" spans="1:12" ht="14.25">
      <c r="A16" s="13">
        <v>52</v>
      </c>
      <c r="B16" s="52" t="s">
        <v>88</v>
      </c>
      <c r="C16" s="117">
        <v>34</v>
      </c>
      <c r="D16" s="16">
        <v>3</v>
      </c>
      <c r="E16" s="2">
        <f t="shared" si="0"/>
        <v>0.08823529411764706</v>
      </c>
      <c r="F16" s="5">
        <v>29.467</v>
      </c>
      <c r="G16" s="5">
        <f t="shared" si="1"/>
        <v>88.401</v>
      </c>
      <c r="H16" s="3">
        <v>10</v>
      </c>
      <c r="J16" t="s">
        <v>459</v>
      </c>
      <c r="K16">
        <v>3</v>
      </c>
      <c r="L16" s="52"/>
    </row>
    <row r="17" spans="1:12" ht="14.25">
      <c r="A17" s="13">
        <v>54</v>
      </c>
      <c r="B17" s="52" t="s">
        <v>89</v>
      </c>
      <c r="C17" s="118">
        <v>288</v>
      </c>
      <c r="D17" s="16">
        <v>23</v>
      </c>
      <c r="E17" s="2">
        <f t="shared" si="0"/>
        <v>0.0798611111111111</v>
      </c>
      <c r="F17" s="5">
        <v>3.799</v>
      </c>
      <c r="G17" s="5">
        <f t="shared" si="1"/>
        <v>87.377</v>
      </c>
      <c r="H17" s="3">
        <v>10</v>
      </c>
      <c r="J17" t="s">
        <v>460</v>
      </c>
      <c r="K17">
        <v>49</v>
      </c>
      <c r="L17" s="52"/>
    </row>
    <row r="18" spans="1:12" ht="14.25">
      <c r="A18" s="13">
        <v>65</v>
      </c>
      <c r="B18" s="52" t="s">
        <v>227</v>
      </c>
      <c r="C18" s="117">
        <v>58</v>
      </c>
      <c r="D18" s="16">
        <v>3</v>
      </c>
      <c r="E18" s="2">
        <f t="shared" si="0"/>
        <v>0.05172413793103448</v>
      </c>
      <c r="F18" s="56">
        <v>15.195</v>
      </c>
      <c r="G18" s="5">
        <f t="shared" si="1"/>
        <v>45.585</v>
      </c>
      <c r="H18" s="3">
        <v>10</v>
      </c>
      <c r="J18" t="s">
        <v>461</v>
      </c>
      <c r="K18">
        <v>2</v>
      </c>
      <c r="L18" s="52"/>
    </row>
    <row r="19" spans="1:12" ht="14.25">
      <c r="A19" s="13">
        <v>53</v>
      </c>
      <c r="B19" s="52" t="s">
        <v>90</v>
      </c>
      <c r="C19" s="117">
        <v>30</v>
      </c>
      <c r="D19" s="16">
        <v>3</v>
      </c>
      <c r="E19" s="2">
        <f t="shared" si="0"/>
        <v>0.1</v>
      </c>
      <c r="F19" s="5">
        <v>29.467</v>
      </c>
      <c r="G19" s="5">
        <f t="shared" si="1"/>
        <v>88.401</v>
      </c>
      <c r="H19" s="3">
        <v>10</v>
      </c>
      <c r="J19" t="s">
        <v>462</v>
      </c>
      <c r="K19">
        <v>33</v>
      </c>
      <c r="L19" s="52"/>
    </row>
    <row r="20" spans="1:12" ht="14.25">
      <c r="A20" s="13">
        <v>74</v>
      </c>
      <c r="B20" s="52" t="s">
        <v>91</v>
      </c>
      <c r="C20" s="117">
        <v>32</v>
      </c>
      <c r="D20" s="16">
        <v>0</v>
      </c>
      <c r="E20" s="2">
        <f t="shared" si="0"/>
        <v>0</v>
      </c>
      <c r="F20" s="5">
        <v>29.467</v>
      </c>
      <c r="G20" s="5">
        <f t="shared" si="1"/>
        <v>0</v>
      </c>
      <c r="H20" s="3">
        <v>0</v>
      </c>
      <c r="J20" t="s">
        <v>463</v>
      </c>
      <c r="K20">
        <v>66</v>
      </c>
      <c r="L20" s="52"/>
    </row>
    <row r="21" spans="1:12" ht="14.25">
      <c r="A21" s="13">
        <v>29</v>
      </c>
      <c r="B21" s="52" t="s">
        <v>92</v>
      </c>
      <c r="C21" s="117">
        <v>308</v>
      </c>
      <c r="D21" s="16">
        <v>44</v>
      </c>
      <c r="E21" s="2">
        <f t="shared" si="0"/>
        <v>0.14285714285714285</v>
      </c>
      <c r="F21" s="5">
        <v>3.613</v>
      </c>
      <c r="G21" s="5">
        <f t="shared" si="1"/>
        <v>158.972</v>
      </c>
      <c r="H21" s="3">
        <v>44</v>
      </c>
      <c r="J21" t="s">
        <v>464</v>
      </c>
      <c r="K21">
        <v>3</v>
      </c>
      <c r="L21" s="52"/>
    </row>
    <row r="22" spans="1:12" ht="14.25">
      <c r="A22" s="13">
        <v>16</v>
      </c>
      <c r="B22" s="52" t="s">
        <v>93</v>
      </c>
      <c r="C22" s="118">
        <v>490</v>
      </c>
      <c r="D22" s="16">
        <v>87</v>
      </c>
      <c r="E22" s="2">
        <f t="shared" si="0"/>
        <v>0.17755102040816326</v>
      </c>
      <c r="F22" s="5">
        <v>2.605</v>
      </c>
      <c r="G22" s="5">
        <f t="shared" si="1"/>
        <v>226.635</v>
      </c>
      <c r="H22" s="3">
        <v>70</v>
      </c>
      <c r="J22" t="s">
        <v>465</v>
      </c>
      <c r="K22">
        <v>1</v>
      </c>
      <c r="L22" s="52"/>
    </row>
    <row r="23" spans="1:12" ht="14.25">
      <c r="A23" s="13">
        <v>42</v>
      </c>
      <c r="B23" s="52" t="s">
        <v>142</v>
      </c>
      <c r="C23" s="117">
        <v>59</v>
      </c>
      <c r="D23" s="16">
        <v>8</v>
      </c>
      <c r="E23" s="2">
        <f t="shared" si="0"/>
        <v>0.13559322033898305</v>
      </c>
      <c r="F23" s="56">
        <v>15.195</v>
      </c>
      <c r="G23" s="5">
        <f t="shared" si="1"/>
        <v>121.56</v>
      </c>
      <c r="H23" s="3">
        <v>18</v>
      </c>
      <c r="J23" t="s">
        <v>466</v>
      </c>
      <c r="K23">
        <v>3</v>
      </c>
      <c r="L23" s="52"/>
    </row>
    <row r="24" spans="1:12" ht="14.25">
      <c r="A24" s="13">
        <v>75</v>
      </c>
      <c r="B24" s="94" t="s">
        <v>333</v>
      </c>
      <c r="C24" s="117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J24" t="s">
        <v>467</v>
      </c>
      <c r="K24">
        <v>23</v>
      </c>
      <c r="L24" s="52"/>
    </row>
    <row r="25" spans="1:12" ht="14.25">
      <c r="A25" s="13">
        <v>33</v>
      </c>
      <c r="B25" s="52" t="s">
        <v>181</v>
      </c>
      <c r="C25" s="117">
        <v>54</v>
      </c>
      <c r="D25" s="16">
        <v>9</v>
      </c>
      <c r="E25" s="2">
        <f t="shared" si="0"/>
        <v>0.16666666666666666</v>
      </c>
      <c r="F25" s="5">
        <v>16.613</v>
      </c>
      <c r="G25" s="5">
        <f t="shared" si="1"/>
        <v>149.517</v>
      </c>
      <c r="H25" s="3">
        <v>36</v>
      </c>
      <c r="J25" t="s">
        <v>468</v>
      </c>
      <c r="K25">
        <v>3</v>
      </c>
      <c r="L25" s="52"/>
    </row>
    <row r="26" spans="1:12" ht="14.25">
      <c r="A26" s="13">
        <v>58</v>
      </c>
      <c r="B26" s="52" t="s">
        <v>31</v>
      </c>
      <c r="C26" s="117">
        <v>70</v>
      </c>
      <c r="D26" s="16">
        <v>5</v>
      </c>
      <c r="E26" s="2">
        <f t="shared" si="0"/>
        <v>0.07142857142857142</v>
      </c>
      <c r="F26" s="5">
        <v>12.156</v>
      </c>
      <c r="G26" s="5">
        <f t="shared" si="1"/>
        <v>60.78</v>
      </c>
      <c r="H26" s="3">
        <v>10</v>
      </c>
      <c r="J26" t="s">
        <v>469</v>
      </c>
      <c r="K26">
        <v>3</v>
      </c>
      <c r="L26" s="52"/>
    </row>
    <row r="27" spans="1:12" ht="14.25">
      <c r="A27" s="13">
        <v>76</v>
      </c>
      <c r="B27" s="52" t="s">
        <v>94</v>
      </c>
      <c r="C27" s="117">
        <v>0</v>
      </c>
      <c r="D27" s="16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t="s">
        <v>470</v>
      </c>
      <c r="K27">
        <v>3</v>
      </c>
      <c r="L27" s="52"/>
    </row>
    <row r="28" spans="1:12" ht="14.25">
      <c r="A28" s="13">
        <v>39</v>
      </c>
      <c r="B28" s="52" t="s">
        <v>95</v>
      </c>
      <c r="C28" s="117">
        <v>172</v>
      </c>
      <c r="D28" s="16">
        <v>23</v>
      </c>
      <c r="E28" s="2">
        <f t="shared" si="0"/>
        <v>0.13372093023255813</v>
      </c>
      <c r="F28" s="5">
        <v>5.47</v>
      </c>
      <c r="G28" s="5">
        <f t="shared" si="1"/>
        <v>125.80999999999999</v>
      </c>
      <c r="H28" s="3">
        <v>24</v>
      </c>
      <c r="J28" t="s">
        <v>471</v>
      </c>
      <c r="K28">
        <v>1</v>
      </c>
      <c r="L28" s="52"/>
    </row>
    <row r="29" spans="1:12" ht="14.25">
      <c r="A29" s="13">
        <v>27</v>
      </c>
      <c r="B29" s="52" t="s">
        <v>171</v>
      </c>
      <c r="C29" s="117">
        <v>58</v>
      </c>
      <c r="D29" s="16">
        <v>11</v>
      </c>
      <c r="E29" s="2">
        <f t="shared" si="0"/>
        <v>0.1896551724137931</v>
      </c>
      <c r="F29" s="56">
        <v>15.195</v>
      </c>
      <c r="G29" s="5">
        <f t="shared" si="1"/>
        <v>167.145</v>
      </c>
      <c r="H29" s="3">
        <v>48</v>
      </c>
      <c r="J29" t="s">
        <v>472</v>
      </c>
      <c r="K29">
        <v>1</v>
      </c>
      <c r="L29" s="52"/>
    </row>
    <row r="30" spans="1:12" ht="14.25">
      <c r="A30" s="13">
        <v>10</v>
      </c>
      <c r="B30" s="52" t="s">
        <v>96</v>
      </c>
      <c r="C30" s="118">
        <v>314</v>
      </c>
      <c r="D30" s="17">
        <v>82</v>
      </c>
      <c r="E30" s="2">
        <f t="shared" si="0"/>
        <v>0.2611464968152866</v>
      </c>
      <c r="F30" s="5">
        <v>3.529</v>
      </c>
      <c r="G30" s="5">
        <f t="shared" si="1"/>
        <v>289.378</v>
      </c>
      <c r="H30" s="3">
        <v>82</v>
      </c>
      <c r="J30" t="s">
        <v>473</v>
      </c>
      <c r="K30">
        <v>2</v>
      </c>
      <c r="L30" s="94"/>
    </row>
    <row r="31" spans="1:12" ht="14.25">
      <c r="A31" s="13">
        <v>57</v>
      </c>
      <c r="B31" s="52" t="s">
        <v>97</v>
      </c>
      <c r="C31" s="117">
        <v>63</v>
      </c>
      <c r="D31" s="16">
        <v>5</v>
      </c>
      <c r="E31" s="2">
        <f t="shared" si="0"/>
        <v>0.07936507936507936</v>
      </c>
      <c r="F31" s="5">
        <v>14.013</v>
      </c>
      <c r="G31" s="5">
        <f t="shared" si="1"/>
        <v>70.065</v>
      </c>
      <c r="H31" s="3">
        <v>10</v>
      </c>
      <c r="J31" t="s">
        <v>474</v>
      </c>
      <c r="K31">
        <v>44</v>
      </c>
      <c r="L31" s="52"/>
    </row>
    <row r="32" spans="1:12" ht="14.25">
      <c r="A32" s="13">
        <v>25</v>
      </c>
      <c r="B32" s="52" t="s">
        <v>98</v>
      </c>
      <c r="C32" s="117">
        <v>26</v>
      </c>
      <c r="D32" s="16">
        <v>6</v>
      </c>
      <c r="E32" s="2">
        <f t="shared" si="0"/>
        <v>0.23076923076923078</v>
      </c>
      <c r="F32" s="5">
        <v>30</v>
      </c>
      <c r="G32" s="5">
        <f t="shared" si="1"/>
        <v>180</v>
      </c>
      <c r="H32" s="3">
        <v>52</v>
      </c>
      <c r="J32" t="s">
        <v>475</v>
      </c>
      <c r="K32">
        <v>1</v>
      </c>
      <c r="L32" s="52"/>
    </row>
    <row r="33" spans="1:12" ht="14.25">
      <c r="A33" s="13">
        <v>15</v>
      </c>
      <c r="B33" s="52" t="s">
        <v>167</v>
      </c>
      <c r="C33" s="117">
        <v>77</v>
      </c>
      <c r="D33" s="16">
        <v>19</v>
      </c>
      <c r="E33" s="2">
        <f t="shared" si="0"/>
        <v>0.24675324675324675</v>
      </c>
      <c r="F33" s="5">
        <v>12.156</v>
      </c>
      <c r="G33" s="5">
        <f t="shared" si="1"/>
        <v>230.964</v>
      </c>
      <c r="H33" s="3">
        <v>72</v>
      </c>
      <c r="J33" t="s">
        <v>476</v>
      </c>
      <c r="K33">
        <v>2</v>
      </c>
      <c r="L33" s="52"/>
    </row>
    <row r="34" spans="1:12" ht="14.25">
      <c r="A34" s="13">
        <v>11</v>
      </c>
      <c r="B34" s="52" t="s">
        <v>99</v>
      </c>
      <c r="C34" s="117">
        <v>27</v>
      </c>
      <c r="D34" s="17">
        <v>9</v>
      </c>
      <c r="E34" s="2">
        <f t="shared" si="0"/>
        <v>0.3333333333333333</v>
      </c>
      <c r="F34" s="5">
        <v>30</v>
      </c>
      <c r="G34" s="5">
        <f t="shared" si="1"/>
        <v>270</v>
      </c>
      <c r="H34" s="3">
        <v>80</v>
      </c>
      <c r="J34" t="s">
        <v>477</v>
      </c>
      <c r="K34">
        <v>1</v>
      </c>
      <c r="L34" s="52"/>
    </row>
    <row r="35" spans="1:12" ht="14.25">
      <c r="A35" s="13">
        <v>49</v>
      </c>
      <c r="B35" s="52" t="s">
        <v>100</v>
      </c>
      <c r="C35" s="117">
        <v>195</v>
      </c>
      <c r="D35" s="16">
        <v>19</v>
      </c>
      <c r="E35" s="2">
        <f t="shared" si="0"/>
        <v>0.09743589743589744</v>
      </c>
      <c r="F35" s="5">
        <v>5.013</v>
      </c>
      <c r="G35" s="5">
        <f t="shared" si="1"/>
        <v>95.247</v>
      </c>
      <c r="H35" s="3">
        <v>10</v>
      </c>
      <c r="J35" t="s">
        <v>478</v>
      </c>
      <c r="K35">
        <v>1</v>
      </c>
      <c r="L35" s="52"/>
    </row>
    <row r="36" spans="1:12" ht="14.25">
      <c r="A36" s="13">
        <v>43</v>
      </c>
      <c r="B36" s="52" t="s">
        <v>101</v>
      </c>
      <c r="C36" s="117">
        <v>25</v>
      </c>
      <c r="D36" s="16">
        <v>4</v>
      </c>
      <c r="E36" s="2">
        <f t="shared" si="0"/>
        <v>0.16</v>
      </c>
      <c r="F36" s="5">
        <v>30</v>
      </c>
      <c r="G36" s="5">
        <f t="shared" si="1"/>
        <v>120</v>
      </c>
      <c r="H36" s="3">
        <v>16</v>
      </c>
      <c r="J36" t="s">
        <v>479</v>
      </c>
      <c r="K36">
        <v>87</v>
      </c>
      <c r="L36" s="52"/>
    </row>
    <row r="37" spans="1:12" ht="14.25">
      <c r="A37" s="13">
        <v>36</v>
      </c>
      <c r="B37" s="52" t="s">
        <v>102</v>
      </c>
      <c r="C37" s="118">
        <v>70</v>
      </c>
      <c r="D37" s="16">
        <v>11</v>
      </c>
      <c r="E37" s="2">
        <f t="shared" si="0"/>
        <v>0.15714285714285714</v>
      </c>
      <c r="F37" s="5">
        <v>12.156</v>
      </c>
      <c r="G37" s="5">
        <f t="shared" si="1"/>
        <v>133.716</v>
      </c>
      <c r="H37" s="3">
        <v>30</v>
      </c>
      <c r="J37" t="s">
        <v>480</v>
      </c>
      <c r="K37">
        <v>8</v>
      </c>
      <c r="L37" s="52"/>
    </row>
    <row r="38" spans="1:12" ht="14.25">
      <c r="A38" s="13">
        <v>62</v>
      </c>
      <c r="B38" s="52" t="s">
        <v>103</v>
      </c>
      <c r="C38" s="117">
        <v>30</v>
      </c>
      <c r="D38" s="16">
        <v>2</v>
      </c>
      <c r="E38" s="2">
        <f t="shared" si="0"/>
        <v>0.06666666666666667</v>
      </c>
      <c r="F38" s="5">
        <v>29.467</v>
      </c>
      <c r="G38" s="5">
        <f t="shared" si="1"/>
        <v>58.934</v>
      </c>
      <c r="H38" s="3">
        <v>10</v>
      </c>
      <c r="J38" t="s">
        <v>481</v>
      </c>
      <c r="K38">
        <v>1</v>
      </c>
      <c r="L38" s="52"/>
    </row>
    <row r="39" spans="1:12" ht="14.25">
      <c r="A39" s="13">
        <v>63</v>
      </c>
      <c r="B39" s="52" t="s">
        <v>104</v>
      </c>
      <c r="C39" s="117">
        <v>124</v>
      </c>
      <c r="D39" s="16">
        <v>7</v>
      </c>
      <c r="E39" s="2">
        <f t="shared" si="0"/>
        <v>0.056451612903225805</v>
      </c>
      <c r="F39" s="5">
        <v>7.513</v>
      </c>
      <c r="G39" s="5">
        <f t="shared" si="1"/>
        <v>52.591</v>
      </c>
      <c r="H39" s="3">
        <v>10</v>
      </c>
      <c r="J39" t="s">
        <v>482</v>
      </c>
      <c r="K39">
        <v>1</v>
      </c>
      <c r="L39" s="52"/>
    </row>
    <row r="40" spans="1:12" ht="14.25">
      <c r="A40" s="13">
        <v>51</v>
      </c>
      <c r="B40" s="52" t="s">
        <v>105</v>
      </c>
      <c r="C40" s="117">
        <v>130</v>
      </c>
      <c r="D40" s="16">
        <v>13</v>
      </c>
      <c r="E40" s="2">
        <f t="shared" si="0"/>
        <v>0.1</v>
      </c>
      <c r="F40" s="5">
        <v>7.013</v>
      </c>
      <c r="G40" s="5">
        <f t="shared" si="1"/>
        <v>91.169</v>
      </c>
      <c r="H40" s="3">
        <v>10</v>
      </c>
      <c r="J40" t="s">
        <v>483</v>
      </c>
      <c r="K40">
        <v>1</v>
      </c>
      <c r="L40" s="52"/>
    </row>
    <row r="41" spans="1:12" ht="14.25">
      <c r="A41" s="13">
        <v>59</v>
      </c>
      <c r="B41" s="52" t="s">
        <v>106</v>
      </c>
      <c r="C41" s="117">
        <v>20</v>
      </c>
      <c r="D41" s="16">
        <v>2</v>
      </c>
      <c r="E41" s="2">
        <f aca="true" t="shared" si="2" ref="E41:E72">+D41/C41</f>
        <v>0.1</v>
      </c>
      <c r="F41" s="5">
        <v>30</v>
      </c>
      <c r="G41" s="5">
        <f aca="true" t="shared" si="3" ref="G41:G72">+F41*D41</f>
        <v>60</v>
      </c>
      <c r="H41" s="3">
        <v>10</v>
      </c>
      <c r="J41" t="s">
        <v>484</v>
      </c>
      <c r="K41">
        <v>9</v>
      </c>
      <c r="L41" s="52"/>
    </row>
    <row r="42" spans="1:12" ht="14.25">
      <c r="A42" s="13">
        <v>60</v>
      </c>
      <c r="B42" s="52" t="s">
        <v>107</v>
      </c>
      <c r="C42" s="117">
        <v>20</v>
      </c>
      <c r="D42" s="16">
        <v>2</v>
      </c>
      <c r="E42" s="2">
        <f t="shared" si="2"/>
        <v>0.1</v>
      </c>
      <c r="F42" s="5">
        <v>30</v>
      </c>
      <c r="G42" s="5">
        <f t="shared" si="3"/>
        <v>60</v>
      </c>
      <c r="H42" s="3">
        <v>10</v>
      </c>
      <c r="J42" t="s">
        <v>485</v>
      </c>
      <c r="K42">
        <v>5</v>
      </c>
      <c r="L42" s="52"/>
    </row>
    <row r="43" spans="1:12" ht="14.25">
      <c r="A43" s="13">
        <v>23</v>
      </c>
      <c r="B43" s="52" t="s">
        <v>108</v>
      </c>
      <c r="C43" s="117">
        <v>111</v>
      </c>
      <c r="D43" s="16">
        <v>23</v>
      </c>
      <c r="E43" s="2">
        <f t="shared" si="2"/>
        <v>0.2072072072072072</v>
      </c>
      <c r="F43" s="5">
        <v>8.104</v>
      </c>
      <c r="G43" s="5">
        <f t="shared" si="3"/>
        <v>186.392</v>
      </c>
      <c r="H43" s="3">
        <v>56</v>
      </c>
      <c r="J43" t="s">
        <v>486</v>
      </c>
      <c r="K43">
        <v>1</v>
      </c>
      <c r="L43" s="52"/>
    </row>
    <row r="44" spans="1:12" ht="14.25">
      <c r="A44" s="13">
        <v>24</v>
      </c>
      <c r="B44" s="52" t="s">
        <v>109</v>
      </c>
      <c r="C44" s="117">
        <v>89</v>
      </c>
      <c r="D44" s="16">
        <v>18</v>
      </c>
      <c r="E44" s="2">
        <f t="shared" si="2"/>
        <v>0.20224719101123595</v>
      </c>
      <c r="F44" s="5">
        <v>10.189</v>
      </c>
      <c r="G44" s="5">
        <f t="shared" si="3"/>
        <v>183.402</v>
      </c>
      <c r="H44" s="3">
        <v>54</v>
      </c>
      <c r="J44" t="s">
        <v>487</v>
      </c>
      <c r="K44">
        <v>1</v>
      </c>
      <c r="L44" s="52"/>
    </row>
    <row r="45" spans="1:12" ht="14.25">
      <c r="A45" s="13">
        <v>3</v>
      </c>
      <c r="B45" s="52" t="s">
        <v>172</v>
      </c>
      <c r="C45" s="118">
        <v>786</v>
      </c>
      <c r="D45" s="16">
        <v>241</v>
      </c>
      <c r="E45" s="2">
        <f t="shared" si="2"/>
        <v>0.30661577608142493</v>
      </c>
      <c r="F45" s="5">
        <v>2.013</v>
      </c>
      <c r="G45" s="5">
        <f t="shared" si="3"/>
        <v>485.133</v>
      </c>
      <c r="H45" s="3">
        <v>96</v>
      </c>
      <c r="J45" t="s">
        <v>488</v>
      </c>
      <c r="K45">
        <v>1</v>
      </c>
      <c r="L45" s="52"/>
    </row>
    <row r="46" spans="1:12" ht="14.25">
      <c r="A46" s="13">
        <v>35</v>
      </c>
      <c r="B46" s="52" t="s">
        <v>110</v>
      </c>
      <c r="C46" s="117">
        <v>43</v>
      </c>
      <c r="D46" s="16">
        <v>7</v>
      </c>
      <c r="E46" s="2">
        <f t="shared" si="2"/>
        <v>0.16279069767441862</v>
      </c>
      <c r="F46" s="5">
        <v>20.513</v>
      </c>
      <c r="G46" s="5">
        <f t="shared" si="3"/>
        <v>143.591</v>
      </c>
      <c r="H46" s="3">
        <v>32</v>
      </c>
      <c r="J46" t="s">
        <v>489</v>
      </c>
      <c r="K46">
        <v>1</v>
      </c>
      <c r="L46" s="52"/>
    </row>
    <row r="47" spans="1:12" ht="14.25">
      <c r="A47" s="13">
        <v>73</v>
      </c>
      <c r="B47" s="52" t="s">
        <v>173</v>
      </c>
      <c r="C47" s="117">
        <v>67</v>
      </c>
      <c r="D47" s="16">
        <v>1</v>
      </c>
      <c r="E47" s="2">
        <f t="shared" si="2"/>
        <v>0.014925373134328358</v>
      </c>
      <c r="F47" s="5">
        <v>13.013</v>
      </c>
      <c r="G47" s="5">
        <f t="shared" si="3"/>
        <v>13.013</v>
      </c>
      <c r="H47" s="3">
        <v>10</v>
      </c>
      <c r="J47" t="s">
        <v>490</v>
      </c>
      <c r="K47">
        <v>1</v>
      </c>
      <c r="L47" s="52"/>
    </row>
    <row r="48" spans="1:12" ht="14.25">
      <c r="A48" s="13">
        <v>8</v>
      </c>
      <c r="B48" s="52" t="s">
        <v>112</v>
      </c>
      <c r="C48" s="117">
        <v>115</v>
      </c>
      <c r="D48" s="16">
        <v>37</v>
      </c>
      <c r="E48" s="2">
        <f t="shared" si="2"/>
        <v>0.3217391304347826</v>
      </c>
      <c r="F48" s="5">
        <v>8.104</v>
      </c>
      <c r="G48" s="5">
        <f t="shared" si="3"/>
        <v>299.84799999999996</v>
      </c>
      <c r="H48" s="3">
        <v>86</v>
      </c>
      <c r="J48" t="s">
        <v>491</v>
      </c>
      <c r="K48">
        <v>3</v>
      </c>
      <c r="L48" s="52"/>
    </row>
    <row r="49" spans="1:12" ht="14.25">
      <c r="A49" s="13">
        <v>71</v>
      </c>
      <c r="B49" s="52" t="s">
        <v>6</v>
      </c>
      <c r="C49" s="117">
        <v>33</v>
      </c>
      <c r="D49" s="16">
        <v>1</v>
      </c>
      <c r="E49" s="2">
        <f t="shared" si="2"/>
        <v>0.030303030303030304</v>
      </c>
      <c r="F49" s="5">
        <v>29.467</v>
      </c>
      <c r="G49" s="5">
        <f t="shared" si="3"/>
        <v>29.467</v>
      </c>
      <c r="H49" s="3">
        <v>10</v>
      </c>
      <c r="J49" t="s">
        <v>492</v>
      </c>
      <c r="K49">
        <v>4</v>
      </c>
      <c r="L49" s="52"/>
    </row>
    <row r="50" spans="1:12" ht="14.25">
      <c r="A50" s="13">
        <v>77</v>
      </c>
      <c r="B50" s="52" t="s">
        <v>83</v>
      </c>
      <c r="C50" s="117">
        <v>20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H50" s="3">
        <v>0</v>
      </c>
      <c r="J50" t="s">
        <v>493</v>
      </c>
      <c r="K50">
        <v>11</v>
      </c>
      <c r="L50" s="52"/>
    </row>
    <row r="51" spans="1:12" ht="14.25">
      <c r="A51" s="13">
        <v>78</v>
      </c>
      <c r="B51" s="52" t="s">
        <v>229</v>
      </c>
      <c r="C51" s="117">
        <v>45</v>
      </c>
      <c r="D51" s="16">
        <v>0</v>
      </c>
      <c r="E51" s="2">
        <f t="shared" si="2"/>
        <v>0</v>
      </c>
      <c r="F51" s="5">
        <v>18.346</v>
      </c>
      <c r="G51" s="5">
        <f t="shared" si="3"/>
        <v>0</v>
      </c>
      <c r="H51" s="3">
        <v>0</v>
      </c>
      <c r="J51" t="s">
        <v>494</v>
      </c>
      <c r="K51">
        <v>82</v>
      </c>
      <c r="L51" s="52"/>
    </row>
    <row r="52" spans="1:12" ht="14.25">
      <c r="A52" s="13">
        <v>56</v>
      </c>
      <c r="B52" s="52" t="s">
        <v>113</v>
      </c>
      <c r="C52" s="118">
        <v>52</v>
      </c>
      <c r="D52" s="16">
        <v>5</v>
      </c>
      <c r="E52" s="2">
        <f t="shared" si="2"/>
        <v>0.09615384615384616</v>
      </c>
      <c r="F52" s="5">
        <v>16.613</v>
      </c>
      <c r="G52" s="5">
        <f t="shared" si="3"/>
        <v>83.065</v>
      </c>
      <c r="H52" s="3">
        <v>10</v>
      </c>
      <c r="J52" t="s">
        <v>495</v>
      </c>
      <c r="K52">
        <v>5</v>
      </c>
      <c r="L52" s="52"/>
    </row>
    <row r="53" spans="1:12" ht="14.25">
      <c r="A53" s="13">
        <v>18</v>
      </c>
      <c r="B53" s="52" t="s">
        <v>114</v>
      </c>
      <c r="C53" s="117">
        <v>167</v>
      </c>
      <c r="D53" s="16">
        <v>37</v>
      </c>
      <c r="E53" s="2">
        <f t="shared" si="2"/>
        <v>0.2215568862275449</v>
      </c>
      <c r="F53" s="5">
        <v>5.74</v>
      </c>
      <c r="G53" s="5">
        <f t="shared" si="3"/>
        <v>212.38</v>
      </c>
      <c r="H53" s="3">
        <v>66</v>
      </c>
      <c r="J53" t="s">
        <v>496</v>
      </c>
      <c r="K53">
        <v>3</v>
      </c>
      <c r="L53" s="52"/>
    </row>
    <row r="54" spans="1:12" ht="14.25">
      <c r="A54" s="13">
        <v>32</v>
      </c>
      <c r="B54" s="52" t="s">
        <v>116</v>
      </c>
      <c r="C54" s="117">
        <v>20</v>
      </c>
      <c r="D54" s="16">
        <v>5</v>
      </c>
      <c r="E54" s="2">
        <f t="shared" si="2"/>
        <v>0.25</v>
      </c>
      <c r="F54" s="5">
        <v>30</v>
      </c>
      <c r="G54" s="5">
        <f t="shared" si="3"/>
        <v>150</v>
      </c>
      <c r="H54" s="3">
        <v>38</v>
      </c>
      <c r="J54" t="s">
        <v>497</v>
      </c>
      <c r="K54">
        <v>5</v>
      </c>
      <c r="L54" s="52"/>
    </row>
    <row r="55" spans="1:12" ht="14.25">
      <c r="A55" s="13">
        <v>69</v>
      </c>
      <c r="B55" s="52" t="s">
        <v>117</v>
      </c>
      <c r="C55" s="117">
        <v>20</v>
      </c>
      <c r="D55" s="16">
        <v>1</v>
      </c>
      <c r="E55" s="2">
        <f t="shared" si="2"/>
        <v>0.05</v>
      </c>
      <c r="F55" s="5">
        <v>30</v>
      </c>
      <c r="G55" s="5">
        <f t="shared" si="3"/>
        <v>30</v>
      </c>
      <c r="H55" s="3">
        <v>10</v>
      </c>
      <c r="J55" t="s">
        <v>498</v>
      </c>
      <c r="K55">
        <v>1</v>
      </c>
      <c r="L55" s="52"/>
    </row>
    <row r="56" spans="1:12" ht="14.25">
      <c r="A56" s="13">
        <v>37</v>
      </c>
      <c r="B56" s="52" t="s">
        <v>334</v>
      </c>
      <c r="C56" s="117">
        <v>45</v>
      </c>
      <c r="D56" s="16">
        <v>7</v>
      </c>
      <c r="E56" s="2">
        <f t="shared" si="2"/>
        <v>0.15555555555555556</v>
      </c>
      <c r="F56" s="5">
        <v>18.346</v>
      </c>
      <c r="G56" s="5">
        <f t="shared" si="3"/>
        <v>128.422</v>
      </c>
      <c r="H56" s="3">
        <v>28</v>
      </c>
      <c r="J56" t="s">
        <v>499</v>
      </c>
      <c r="K56">
        <v>19</v>
      </c>
      <c r="L56" s="52"/>
    </row>
    <row r="57" spans="1:12" ht="14.25">
      <c r="A57" s="13">
        <v>20</v>
      </c>
      <c r="B57" s="52" t="s">
        <v>119</v>
      </c>
      <c r="C57" s="117">
        <v>598</v>
      </c>
      <c r="D57" s="16">
        <v>90</v>
      </c>
      <c r="E57" s="2">
        <f t="shared" si="2"/>
        <v>0.1505016722408027</v>
      </c>
      <c r="F57" s="5">
        <v>2.335</v>
      </c>
      <c r="G57" s="5">
        <f t="shared" si="3"/>
        <v>210.15</v>
      </c>
      <c r="H57" s="3">
        <v>62</v>
      </c>
      <c r="J57" t="s">
        <v>500</v>
      </c>
      <c r="K57">
        <v>2</v>
      </c>
      <c r="L57" s="52"/>
    </row>
    <row r="58" spans="1:12" ht="14.25">
      <c r="A58" s="13">
        <v>12</v>
      </c>
      <c r="B58" s="52" t="s">
        <v>120</v>
      </c>
      <c r="C58" s="118">
        <v>181</v>
      </c>
      <c r="D58" s="16">
        <v>50</v>
      </c>
      <c r="E58" s="2">
        <f t="shared" si="2"/>
        <v>0.27624309392265195</v>
      </c>
      <c r="F58" s="5">
        <v>5.346</v>
      </c>
      <c r="G58" s="5">
        <f t="shared" si="3"/>
        <v>267.3</v>
      </c>
      <c r="H58" s="3">
        <v>78</v>
      </c>
      <c r="J58" t="s">
        <v>258</v>
      </c>
      <c r="K58">
        <v>6</v>
      </c>
      <c r="L58" s="52"/>
    </row>
    <row r="59" spans="1:12" ht="14.25">
      <c r="A59" s="13">
        <v>47</v>
      </c>
      <c r="B59" s="52" t="s">
        <v>121</v>
      </c>
      <c r="C59" s="117">
        <v>87</v>
      </c>
      <c r="D59" s="16">
        <v>11</v>
      </c>
      <c r="E59" s="2">
        <f t="shared" si="2"/>
        <v>0.12643678160919541</v>
      </c>
      <c r="F59" s="5">
        <v>10.189</v>
      </c>
      <c r="G59" s="5">
        <f t="shared" si="3"/>
        <v>112.07900000000001</v>
      </c>
      <c r="H59" s="3">
        <v>10</v>
      </c>
      <c r="J59" t="s">
        <v>377</v>
      </c>
      <c r="K59">
        <v>3</v>
      </c>
      <c r="L59" s="52"/>
    </row>
    <row r="60" spans="1:12" ht="14.25">
      <c r="A60" s="13">
        <v>5</v>
      </c>
      <c r="B60" s="52" t="s">
        <v>183</v>
      </c>
      <c r="C60" s="118">
        <v>106</v>
      </c>
      <c r="D60" s="16">
        <v>41</v>
      </c>
      <c r="E60" s="2">
        <f t="shared" si="2"/>
        <v>0.3867924528301887</v>
      </c>
      <c r="F60" s="5">
        <v>8.813</v>
      </c>
      <c r="G60" s="5">
        <f t="shared" si="3"/>
        <v>361.333</v>
      </c>
      <c r="H60" s="3">
        <v>92</v>
      </c>
      <c r="J60" t="s">
        <v>501</v>
      </c>
      <c r="K60">
        <v>19</v>
      </c>
      <c r="L60" s="52"/>
    </row>
    <row r="61" spans="1:12" ht="14.25">
      <c r="A61" s="13">
        <v>44</v>
      </c>
      <c r="B61" s="52" t="s">
        <v>122</v>
      </c>
      <c r="C61" s="117">
        <v>25</v>
      </c>
      <c r="D61" s="16">
        <v>4</v>
      </c>
      <c r="E61" s="2">
        <f t="shared" si="2"/>
        <v>0.16</v>
      </c>
      <c r="F61" s="5">
        <v>30</v>
      </c>
      <c r="G61" s="5">
        <f t="shared" si="3"/>
        <v>120</v>
      </c>
      <c r="H61" s="3">
        <v>13</v>
      </c>
      <c r="J61" t="s">
        <v>502</v>
      </c>
      <c r="K61">
        <v>2</v>
      </c>
      <c r="L61" s="52"/>
    </row>
    <row r="62" spans="1:12" ht="14.25">
      <c r="A62" s="13">
        <v>38</v>
      </c>
      <c r="B62" s="52" t="s">
        <v>270</v>
      </c>
      <c r="C62" s="117">
        <v>46</v>
      </c>
      <c r="D62" s="16">
        <v>7</v>
      </c>
      <c r="E62" s="2">
        <f t="shared" si="2"/>
        <v>0.15217391304347827</v>
      </c>
      <c r="F62" s="5">
        <v>18.346</v>
      </c>
      <c r="G62" s="5">
        <f t="shared" si="3"/>
        <v>128.422</v>
      </c>
      <c r="H62" s="3">
        <v>26</v>
      </c>
      <c r="J62" t="s">
        <v>503</v>
      </c>
      <c r="K62">
        <v>2</v>
      </c>
      <c r="L62" s="52"/>
    </row>
    <row r="63" spans="1:12" ht="14.25">
      <c r="A63" s="13">
        <v>7</v>
      </c>
      <c r="B63" s="52" t="s">
        <v>124</v>
      </c>
      <c r="C63" s="118">
        <v>225</v>
      </c>
      <c r="D63" s="16">
        <v>73</v>
      </c>
      <c r="E63" s="2">
        <f t="shared" si="2"/>
        <v>0.3244444444444444</v>
      </c>
      <c r="F63" s="5">
        <v>4.558</v>
      </c>
      <c r="G63" s="5">
        <f t="shared" si="3"/>
        <v>332.734</v>
      </c>
      <c r="H63" s="3">
        <v>88</v>
      </c>
      <c r="J63" t="s">
        <v>504</v>
      </c>
      <c r="K63">
        <v>4</v>
      </c>
      <c r="L63" s="52"/>
    </row>
    <row r="64" spans="1:12" ht="14.25">
      <c r="A64" s="13">
        <v>40</v>
      </c>
      <c r="B64" s="52" t="s">
        <v>155</v>
      </c>
      <c r="C64" s="117">
        <v>366</v>
      </c>
      <c r="D64" s="16">
        <v>39</v>
      </c>
      <c r="E64" s="2">
        <f t="shared" si="2"/>
        <v>0.10655737704918032</v>
      </c>
      <c r="F64" s="5">
        <v>3.18</v>
      </c>
      <c r="G64" s="5">
        <f t="shared" si="3"/>
        <v>124.02000000000001</v>
      </c>
      <c r="H64" s="3">
        <v>22</v>
      </c>
      <c r="J64" t="s">
        <v>505</v>
      </c>
      <c r="K64">
        <v>1</v>
      </c>
      <c r="L64" s="52"/>
    </row>
    <row r="65" spans="1:12" ht="14.25">
      <c r="A65" s="13">
        <v>4</v>
      </c>
      <c r="B65" s="52" t="s">
        <v>125</v>
      </c>
      <c r="C65" s="117">
        <v>55</v>
      </c>
      <c r="D65" s="16">
        <v>22</v>
      </c>
      <c r="E65" s="2">
        <f t="shared" si="2"/>
        <v>0.4</v>
      </c>
      <c r="F65" s="5">
        <v>16.613</v>
      </c>
      <c r="G65" s="5">
        <f t="shared" si="3"/>
        <v>365.486</v>
      </c>
      <c r="H65" s="3">
        <v>94</v>
      </c>
      <c r="J65" t="s">
        <v>506</v>
      </c>
      <c r="K65">
        <v>11</v>
      </c>
      <c r="L65" s="52"/>
    </row>
    <row r="66" spans="1:12" ht="14.25">
      <c r="A66" s="13">
        <v>79</v>
      </c>
      <c r="B66" s="52" t="s">
        <v>230</v>
      </c>
      <c r="C66" s="117">
        <v>21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J66" t="s">
        <v>507</v>
      </c>
      <c r="K66">
        <v>2</v>
      </c>
      <c r="L66" s="52"/>
    </row>
    <row r="67" spans="1:12" ht="14.25">
      <c r="A67" s="13">
        <v>9</v>
      </c>
      <c r="B67" s="52" t="s">
        <v>126</v>
      </c>
      <c r="C67" s="117">
        <v>247</v>
      </c>
      <c r="D67" s="16">
        <v>69</v>
      </c>
      <c r="E67" s="2">
        <f t="shared" si="2"/>
        <v>0.2793522267206478</v>
      </c>
      <c r="F67" s="5">
        <v>4.263</v>
      </c>
      <c r="G67" s="5">
        <f t="shared" si="3"/>
        <v>294.147</v>
      </c>
      <c r="H67" s="3">
        <v>84</v>
      </c>
      <c r="J67" t="s">
        <v>508</v>
      </c>
      <c r="K67">
        <v>1</v>
      </c>
      <c r="L67" s="52"/>
    </row>
    <row r="68" spans="1:12" ht="14.25">
      <c r="A68" s="13">
        <v>80</v>
      </c>
      <c r="B68" s="52" t="s">
        <v>231</v>
      </c>
      <c r="C68" s="117">
        <v>24</v>
      </c>
      <c r="D68" s="16">
        <v>0</v>
      </c>
      <c r="E68" s="2">
        <f t="shared" si="2"/>
        <v>0</v>
      </c>
      <c r="F68" s="5">
        <v>30</v>
      </c>
      <c r="G68" s="5">
        <f t="shared" si="3"/>
        <v>0</v>
      </c>
      <c r="H68" s="3">
        <v>0</v>
      </c>
      <c r="J68" t="s">
        <v>509</v>
      </c>
      <c r="K68">
        <v>7</v>
      </c>
      <c r="L68" s="52"/>
    </row>
    <row r="69" spans="1:12" ht="13.5" customHeight="1">
      <c r="A69" s="13">
        <v>41</v>
      </c>
      <c r="B69" s="52" t="s">
        <v>30</v>
      </c>
      <c r="C69" s="118">
        <v>344</v>
      </c>
      <c r="D69" s="16">
        <v>37</v>
      </c>
      <c r="E69" s="2">
        <f t="shared" si="2"/>
        <v>0.10755813953488372</v>
      </c>
      <c r="F69" s="5">
        <v>3.307</v>
      </c>
      <c r="G69" s="5">
        <f t="shared" si="3"/>
        <v>122.359</v>
      </c>
      <c r="H69" s="3">
        <v>20</v>
      </c>
      <c r="J69" t="s">
        <v>510</v>
      </c>
      <c r="K69">
        <v>1</v>
      </c>
      <c r="L69" s="52"/>
    </row>
    <row r="70" spans="1:12" ht="14.25">
      <c r="A70" s="13">
        <v>72</v>
      </c>
      <c r="B70" s="52" t="s">
        <v>232</v>
      </c>
      <c r="C70" s="117">
        <v>40</v>
      </c>
      <c r="D70" s="17">
        <v>1</v>
      </c>
      <c r="E70" s="2">
        <f t="shared" si="2"/>
        <v>0.025</v>
      </c>
      <c r="F70" s="5">
        <v>20.513</v>
      </c>
      <c r="G70" s="5">
        <f t="shared" si="3"/>
        <v>20.513</v>
      </c>
      <c r="H70" s="3">
        <v>10</v>
      </c>
      <c r="J70" t="s">
        <v>511</v>
      </c>
      <c r="K70">
        <v>6</v>
      </c>
      <c r="L70" s="52"/>
    </row>
    <row r="71" spans="1:12" ht="14.25">
      <c r="A71" s="13">
        <v>26</v>
      </c>
      <c r="B71" s="52" t="s">
        <v>127</v>
      </c>
      <c r="C71" s="117">
        <v>102</v>
      </c>
      <c r="D71" s="17">
        <v>19</v>
      </c>
      <c r="E71" s="2">
        <f t="shared" si="2"/>
        <v>0.18627450980392157</v>
      </c>
      <c r="F71" s="5">
        <v>8.813</v>
      </c>
      <c r="G71" s="5">
        <f t="shared" si="3"/>
        <v>167.447</v>
      </c>
      <c r="H71" s="3">
        <v>50</v>
      </c>
      <c r="J71" t="s">
        <v>512</v>
      </c>
      <c r="K71">
        <v>13</v>
      </c>
      <c r="L71" s="52"/>
    </row>
    <row r="72" spans="1:12" ht="14.25">
      <c r="A72" s="13">
        <v>21</v>
      </c>
      <c r="B72" s="52" t="s">
        <v>26</v>
      </c>
      <c r="C72" s="117">
        <v>30</v>
      </c>
      <c r="D72" s="16">
        <v>7</v>
      </c>
      <c r="E72" s="2">
        <f t="shared" si="2"/>
        <v>0.23333333333333334</v>
      </c>
      <c r="F72" s="5">
        <v>29.467</v>
      </c>
      <c r="G72" s="5">
        <f t="shared" si="3"/>
        <v>206.269</v>
      </c>
      <c r="H72" s="3">
        <v>60</v>
      </c>
      <c r="J72" t="s">
        <v>513</v>
      </c>
      <c r="K72">
        <v>2</v>
      </c>
      <c r="L72" s="52"/>
    </row>
    <row r="73" spans="1:12" ht="14.25">
      <c r="A73" s="13">
        <v>50</v>
      </c>
      <c r="B73" s="52" t="s">
        <v>128</v>
      </c>
      <c r="C73" s="117">
        <v>85</v>
      </c>
      <c r="D73" s="16">
        <v>9</v>
      </c>
      <c r="E73" s="2">
        <f aca="true" t="shared" si="4" ref="E73:E90">+D73/C73</f>
        <v>0.10588235294117647</v>
      </c>
      <c r="F73" s="5">
        <v>10.189</v>
      </c>
      <c r="G73" s="5">
        <f aca="true" t="shared" si="5" ref="G73:G90">+F73*D73</f>
        <v>91.701</v>
      </c>
      <c r="H73" s="3">
        <v>10</v>
      </c>
      <c r="J73" t="s">
        <v>514</v>
      </c>
      <c r="K73">
        <v>2</v>
      </c>
      <c r="L73" s="52"/>
    </row>
    <row r="74" spans="1:12" ht="14.25">
      <c r="A74" s="13">
        <v>67</v>
      </c>
      <c r="B74" s="52" t="s">
        <v>129</v>
      </c>
      <c r="C74" s="117">
        <v>48</v>
      </c>
      <c r="D74" s="16">
        <v>2</v>
      </c>
      <c r="E74" s="2">
        <f t="shared" si="4"/>
        <v>0.041666666666666664</v>
      </c>
      <c r="F74" s="5">
        <v>18.346</v>
      </c>
      <c r="G74" s="5">
        <f t="shared" si="5"/>
        <v>36.692</v>
      </c>
      <c r="H74" s="3">
        <v>10</v>
      </c>
      <c r="J74" t="s">
        <v>515</v>
      </c>
      <c r="K74">
        <v>23</v>
      </c>
      <c r="L74" s="52"/>
    </row>
    <row r="75" spans="1:12" ht="14.25">
      <c r="A75" s="13">
        <v>81</v>
      </c>
      <c r="B75" s="52" t="s">
        <v>130</v>
      </c>
      <c r="C75" s="117">
        <v>63</v>
      </c>
      <c r="D75" s="16">
        <v>0</v>
      </c>
      <c r="E75" s="2">
        <f t="shared" si="4"/>
        <v>0</v>
      </c>
      <c r="F75" s="5">
        <v>14.013</v>
      </c>
      <c r="G75" s="5">
        <f t="shared" si="5"/>
        <v>0</v>
      </c>
      <c r="H75" s="3">
        <v>0</v>
      </c>
      <c r="J75" t="s">
        <v>516</v>
      </c>
      <c r="K75">
        <v>18</v>
      </c>
      <c r="L75" s="52"/>
    </row>
    <row r="76" spans="1:12" ht="14.25">
      <c r="A76" s="13">
        <v>14</v>
      </c>
      <c r="B76" s="52" t="s">
        <v>131</v>
      </c>
      <c r="C76" s="117">
        <v>37</v>
      </c>
      <c r="D76" s="16">
        <v>10</v>
      </c>
      <c r="E76" s="2">
        <f t="shared" si="4"/>
        <v>0.2702702702702703</v>
      </c>
      <c r="F76" s="5">
        <v>23.299</v>
      </c>
      <c r="G76" s="5">
        <f t="shared" si="5"/>
        <v>232.99</v>
      </c>
      <c r="H76" s="3">
        <v>74</v>
      </c>
      <c r="J76" t="s">
        <v>517</v>
      </c>
      <c r="K76">
        <v>1</v>
      </c>
      <c r="L76" s="52"/>
    </row>
    <row r="77" spans="1:12" ht="14.25">
      <c r="A77" s="13">
        <v>17</v>
      </c>
      <c r="B77" s="52" t="s">
        <v>132</v>
      </c>
      <c r="C77" s="118">
        <v>364</v>
      </c>
      <c r="D77" s="16">
        <v>69</v>
      </c>
      <c r="E77" s="2">
        <f t="shared" si="4"/>
        <v>0.18956043956043955</v>
      </c>
      <c r="F77" s="5">
        <v>3.18</v>
      </c>
      <c r="G77" s="5">
        <f t="shared" si="5"/>
        <v>219.42000000000002</v>
      </c>
      <c r="H77" s="3">
        <v>68</v>
      </c>
      <c r="J77" t="s">
        <v>518</v>
      </c>
      <c r="K77">
        <v>241</v>
      </c>
      <c r="L77" s="52"/>
    </row>
    <row r="78" spans="1:12" ht="14.25">
      <c r="A78" s="13">
        <v>45</v>
      </c>
      <c r="B78" s="52" t="s">
        <v>133</v>
      </c>
      <c r="C78" s="117">
        <v>26</v>
      </c>
      <c r="D78" s="16">
        <v>4</v>
      </c>
      <c r="E78" s="2">
        <f t="shared" si="4"/>
        <v>0.15384615384615385</v>
      </c>
      <c r="F78" s="5">
        <v>30</v>
      </c>
      <c r="G78" s="5">
        <f t="shared" si="5"/>
        <v>120</v>
      </c>
      <c r="H78" s="3">
        <v>13</v>
      </c>
      <c r="J78" t="s">
        <v>519</v>
      </c>
      <c r="K78">
        <v>1</v>
      </c>
      <c r="L78" s="52"/>
    </row>
    <row r="79" spans="1:12" ht="14.25">
      <c r="A79" s="13">
        <v>46</v>
      </c>
      <c r="B79" s="52" t="s">
        <v>134</v>
      </c>
      <c r="C79" s="118">
        <v>231</v>
      </c>
      <c r="D79" s="16">
        <v>27</v>
      </c>
      <c r="E79" s="2">
        <f t="shared" si="4"/>
        <v>0.11688311688311688</v>
      </c>
      <c r="F79" s="5">
        <v>4.404</v>
      </c>
      <c r="G79" s="5">
        <f t="shared" si="5"/>
        <v>118.908</v>
      </c>
      <c r="H79" s="3">
        <v>10</v>
      </c>
      <c r="J79" t="s">
        <v>520</v>
      </c>
      <c r="K79">
        <v>1</v>
      </c>
      <c r="L79" s="52"/>
    </row>
    <row r="80" spans="1:12" ht="14.25">
      <c r="A80" s="13">
        <v>6</v>
      </c>
      <c r="B80" s="52" t="s">
        <v>135</v>
      </c>
      <c r="C80" s="117">
        <v>60</v>
      </c>
      <c r="D80" s="16">
        <v>24</v>
      </c>
      <c r="E80" s="2">
        <f t="shared" si="4"/>
        <v>0.4</v>
      </c>
      <c r="F80" s="5">
        <v>14.013</v>
      </c>
      <c r="G80" s="5">
        <f t="shared" si="5"/>
        <v>336.312</v>
      </c>
      <c r="H80" s="3">
        <v>90</v>
      </c>
      <c r="J80" t="s">
        <v>521</v>
      </c>
      <c r="K80">
        <v>1</v>
      </c>
      <c r="L80" s="52"/>
    </row>
    <row r="81" spans="1:12" ht="14.25">
      <c r="A81" s="13">
        <v>70</v>
      </c>
      <c r="B81" s="52" t="s">
        <v>136</v>
      </c>
      <c r="C81" s="117">
        <v>20</v>
      </c>
      <c r="D81" s="16">
        <v>1</v>
      </c>
      <c r="E81" s="2">
        <f t="shared" si="4"/>
        <v>0.05</v>
      </c>
      <c r="F81" s="5">
        <v>30</v>
      </c>
      <c r="G81" s="5">
        <f t="shared" si="5"/>
        <v>30</v>
      </c>
      <c r="H81" s="3">
        <v>10</v>
      </c>
      <c r="J81" t="s">
        <v>522</v>
      </c>
      <c r="K81">
        <v>2</v>
      </c>
      <c r="L81" s="52"/>
    </row>
    <row r="82" spans="1:12" ht="14.25">
      <c r="A82" s="13">
        <v>2</v>
      </c>
      <c r="B82" s="52" t="s">
        <v>27</v>
      </c>
      <c r="C82" s="118">
        <v>182</v>
      </c>
      <c r="D82" s="15">
        <v>93</v>
      </c>
      <c r="E82" s="2">
        <f t="shared" si="4"/>
        <v>0.510989010989011</v>
      </c>
      <c r="F82" s="5">
        <v>5.346</v>
      </c>
      <c r="G82" s="5">
        <f t="shared" si="5"/>
        <v>497.178</v>
      </c>
      <c r="H82" s="3">
        <v>98</v>
      </c>
      <c r="J82" t="s">
        <v>523</v>
      </c>
      <c r="K82">
        <v>5</v>
      </c>
      <c r="L82" s="52"/>
    </row>
    <row r="83" spans="1:12" ht="14.25">
      <c r="A83" s="13">
        <v>30</v>
      </c>
      <c r="B83" s="52" t="s">
        <v>137</v>
      </c>
      <c r="C83" s="117">
        <v>274</v>
      </c>
      <c r="D83" s="16">
        <v>40</v>
      </c>
      <c r="E83" s="2">
        <f t="shared" si="4"/>
        <v>0.145985401459854</v>
      </c>
      <c r="F83" s="5">
        <v>3.902</v>
      </c>
      <c r="G83" s="5">
        <f t="shared" si="5"/>
        <v>156.08</v>
      </c>
      <c r="H83" s="3">
        <v>42</v>
      </c>
      <c r="J83" t="s">
        <v>524</v>
      </c>
      <c r="K83">
        <v>1</v>
      </c>
      <c r="L83" s="52"/>
    </row>
    <row r="84" spans="1:12" ht="14.25">
      <c r="A84" s="13">
        <v>55</v>
      </c>
      <c r="B84" s="52" t="s">
        <v>7</v>
      </c>
      <c r="C84" s="117">
        <v>214</v>
      </c>
      <c r="D84" s="16">
        <v>18</v>
      </c>
      <c r="E84" s="2">
        <f t="shared" si="4"/>
        <v>0.08411214953271028</v>
      </c>
      <c r="F84" s="5">
        <v>4.727</v>
      </c>
      <c r="G84" s="5">
        <f t="shared" si="5"/>
        <v>85.08600000000001</v>
      </c>
      <c r="H84" s="3">
        <v>10</v>
      </c>
      <c r="J84" t="s">
        <v>525</v>
      </c>
      <c r="K84">
        <v>1</v>
      </c>
      <c r="L84" s="52"/>
    </row>
    <row r="85" spans="1:12" ht="14.25">
      <c r="A85" s="13">
        <v>66</v>
      </c>
      <c r="B85" s="52" t="s">
        <v>19</v>
      </c>
      <c r="C85" s="117">
        <v>206</v>
      </c>
      <c r="D85" s="16">
        <v>8</v>
      </c>
      <c r="E85" s="2">
        <f t="shared" si="4"/>
        <v>0.038834951456310676</v>
      </c>
      <c r="F85" s="5">
        <v>4.913</v>
      </c>
      <c r="G85" s="5">
        <f t="shared" si="5"/>
        <v>39.304</v>
      </c>
      <c r="H85" s="3">
        <v>10</v>
      </c>
      <c r="J85" t="s">
        <v>395</v>
      </c>
      <c r="K85">
        <v>1</v>
      </c>
      <c r="L85" s="52"/>
    </row>
    <row r="86" spans="1:12" ht="14.25">
      <c r="A86" s="13">
        <v>19</v>
      </c>
      <c r="B86" s="52" t="s">
        <v>234</v>
      </c>
      <c r="C86" s="117">
        <v>60</v>
      </c>
      <c r="D86" s="16">
        <v>15</v>
      </c>
      <c r="E86" s="2">
        <f t="shared" si="4"/>
        <v>0.25</v>
      </c>
      <c r="F86" s="5">
        <v>14.013</v>
      </c>
      <c r="G86" s="5">
        <f t="shared" si="5"/>
        <v>210.195</v>
      </c>
      <c r="H86" s="3">
        <v>64</v>
      </c>
      <c r="J86" t="s">
        <v>526</v>
      </c>
      <c r="K86">
        <v>1</v>
      </c>
      <c r="L86" s="52"/>
    </row>
    <row r="87" spans="1:12" ht="14.25">
      <c r="A87" s="13">
        <v>82</v>
      </c>
      <c r="B87" s="52" t="s">
        <v>185</v>
      </c>
      <c r="C87" s="117">
        <v>56</v>
      </c>
      <c r="D87" s="16">
        <v>0</v>
      </c>
      <c r="E87" s="2">
        <f t="shared" si="4"/>
        <v>0</v>
      </c>
      <c r="F87" s="56">
        <v>15.195</v>
      </c>
      <c r="G87" s="5">
        <f t="shared" si="5"/>
        <v>0</v>
      </c>
      <c r="H87" s="3">
        <v>0</v>
      </c>
      <c r="J87" t="s">
        <v>527</v>
      </c>
      <c r="K87">
        <v>1</v>
      </c>
      <c r="L87" s="52"/>
    </row>
    <row r="88" spans="1:12" ht="14.25">
      <c r="A88" s="13">
        <v>28</v>
      </c>
      <c r="B88" s="52" t="s">
        <v>138</v>
      </c>
      <c r="C88" s="118">
        <v>301</v>
      </c>
      <c r="D88" s="16">
        <v>45</v>
      </c>
      <c r="E88" s="2">
        <f t="shared" si="4"/>
        <v>0.14950166112956811</v>
      </c>
      <c r="F88" s="5">
        <v>3.613</v>
      </c>
      <c r="G88" s="5">
        <f t="shared" si="5"/>
        <v>162.585</v>
      </c>
      <c r="H88" s="3">
        <v>46</v>
      </c>
      <c r="J88" t="s">
        <v>528</v>
      </c>
      <c r="K88">
        <v>1</v>
      </c>
      <c r="L88" s="52"/>
    </row>
    <row r="89" spans="1:12" ht="14.25">
      <c r="A89" s="13">
        <v>31</v>
      </c>
      <c r="B89" s="52" t="s">
        <v>233</v>
      </c>
      <c r="C89" s="117">
        <v>85</v>
      </c>
      <c r="D89" s="16">
        <v>15</v>
      </c>
      <c r="E89" s="2">
        <f t="shared" si="4"/>
        <v>0.17647058823529413</v>
      </c>
      <c r="F89" s="5">
        <v>10.189</v>
      </c>
      <c r="G89" s="5">
        <f t="shared" si="5"/>
        <v>152.835</v>
      </c>
      <c r="H89" s="3">
        <v>40</v>
      </c>
      <c r="J89" t="s">
        <v>529</v>
      </c>
      <c r="K89">
        <v>1</v>
      </c>
      <c r="L89" s="52"/>
    </row>
    <row r="90" spans="1:12" ht="14.25">
      <c r="A90" s="13">
        <v>48</v>
      </c>
      <c r="B90" s="52" t="s">
        <v>139</v>
      </c>
      <c r="C90" s="118">
        <v>68</v>
      </c>
      <c r="D90" s="16">
        <v>8</v>
      </c>
      <c r="E90" s="2">
        <f t="shared" si="4"/>
        <v>0.11764705882352941</v>
      </c>
      <c r="F90" s="5">
        <v>13.013</v>
      </c>
      <c r="G90" s="5">
        <f t="shared" si="5"/>
        <v>104.104</v>
      </c>
      <c r="H90" s="3">
        <v>10</v>
      </c>
      <c r="J90" t="s">
        <v>530</v>
      </c>
      <c r="K90">
        <v>3</v>
      </c>
      <c r="L90" s="52"/>
    </row>
    <row r="91" spans="3:12" ht="14.25">
      <c r="C91" s="119">
        <v>10966</v>
      </c>
      <c r="E91" s="2"/>
      <c r="G91" s="5"/>
      <c r="J91" t="s">
        <v>531</v>
      </c>
      <c r="K91">
        <v>5</v>
      </c>
      <c r="L91" s="52"/>
    </row>
    <row r="92" spans="5:12" ht="14.25">
      <c r="E92" s="2"/>
      <c r="G92" s="5"/>
      <c r="J92" t="s">
        <v>532</v>
      </c>
      <c r="K92">
        <v>37</v>
      </c>
      <c r="L92" s="52"/>
    </row>
    <row r="93" spans="5:12" ht="14.25">
      <c r="E93" s="2"/>
      <c r="G93" s="5"/>
      <c r="J93" t="s">
        <v>533</v>
      </c>
      <c r="K93">
        <v>37</v>
      </c>
      <c r="L93" s="52"/>
    </row>
    <row r="94" spans="5:11" ht="12.75">
      <c r="E94" s="2"/>
      <c r="G94" s="5"/>
      <c r="J94" t="s">
        <v>534</v>
      </c>
      <c r="K94">
        <v>1</v>
      </c>
    </row>
    <row r="95" spans="5:11" ht="12.75">
      <c r="E95" s="2"/>
      <c r="G95" s="5"/>
      <c r="J95" t="s">
        <v>535</v>
      </c>
      <c r="K95">
        <v>1</v>
      </c>
    </row>
    <row r="96" spans="5:11" ht="12.75">
      <c r="E96" s="2"/>
      <c r="G96" s="5"/>
      <c r="J96" t="s">
        <v>536</v>
      </c>
      <c r="K96">
        <v>2</v>
      </c>
    </row>
    <row r="97" spans="4:11" ht="12.75">
      <c r="D97" s="2"/>
      <c r="E97" s="2"/>
      <c r="G97" s="5"/>
      <c r="J97" t="s">
        <v>537</v>
      </c>
      <c r="K97">
        <v>1</v>
      </c>
    </row>
    <row r="98" spans="5:11" ht="12.75">
      <c r="E98" s="2"/>
      <c r="G98" s="5"/>
      <c r="J98" t="s">
        <v>538</v>
      </c>
      <c r="K98">
        <v>3</v>
      </c>
    </row>
    <row r="99" spans="10:11" ht="12.75">
      <c r="J99" t="s">
        <v>61</v>
      </c>
      <c r="K99">
        <v>5</v>
      </c>
    </row>
    <row r="100" spans="10:11" ht="12.75">
      <c r="J100" t="s">
        <v>539</v>
      </c>
      <c r="K100">
        <v>1</v>
      </c>
    </row>
    <row r="101" spans="10:11" ht="12.75">
      <c r="J101" t="s">
        <v>540</v>
      </c>
      <c r="K101">
        <v>1</v>
      </c>
    </row>
    <row r="102" spans="10:11" ht="12.75">
      <c r="J102" t="s">
        <v>541</v>
      </c>
      <c r="K102">
        <v>7</v>
      </c>
    </row>
    <row r="103" spans="10:11" ht="12.75">
      <c r="J103" t="s">
        <v>542</v>
      </c>
      <c r="K103">
        <v>1</v>
      </c>
    </row>
    <row r="104" spans="10:11" ht="12.75">
      <c r="J104" t="s">
        <v>543</v>
      </c>
      <c r="K104">
        <v>1</v>
      </c>
    </row>
    <row r="105" spans="10:11" ht="12.75">
      <c r="J105" t="s">
        <v>544</v>
      </c>
      <c r="K105">
        <v>27</v>
      </c>
    </row>
    <row r="106" spans="10:11" ht="12.75">
      <c r="J106" t="s">
        <v>545</v>
      </c>
      <c r="K106">
        <v>23</v>
      </c>
    </row>
    <row r="107" spans="10:11" ht="12.75">
      <c r="J107" t="s">
        <v>546</v>
      </c>
      <c r="K107">
        <v>1</v>
      </c>
    </row>
    <row r="108" spans="10:11" ht="12.75">
      <c r="J108" t="s">
        <v>547</v>
      </c>
      <c r="K108">
        <v>1</v>
      </c>
    </row>
    <row r="109" spans="10:11" ht="12.75">
      <c r="J109" t="s">
        <v>548</v>
      </c>
      <c r="K109">
        <v>2</v>
      </c>
    </row>
    <row r="110" spans="10:11" ht="12.75">
      <c r="J110" t="s">
        <v>549</v>
      </c>
      <c r="K110">
        <v>90</v>
      </c>
    </row>
    <row r="111" spans="10:11" ht="12.75">
      <c r="J111" t="s">
        <v>550</v>
      </c>
      <c r="K111">
        <v>1</v>
      </c>
    </row>
    <row r="112" spans="10:11" ht="12.75">
      <c r="J112" t="s">
        <v>551</v>
      </c>
      <c r="K112">
        <v>1</v>
      </c>
    </row>
    <row r="113" spans="10:11" ht="12.75">
      <c r="J113" t="s">
        <v>552</v>
      </c>
      <c r="K113">
        <v>11</v>
      </c>
    </row>
    <row r="114" spans="10:11" ht="12.75">
      <c r="J114" t="s">
        <v>553</v>
      </c>
      <c r="K114">
        <v>4</v>
      </c>
    </row>
    <row r="115" spans="10:11" ht="12.75">
      <c r="J115" t="s">
        <v>554</v>
      </c>
      <c r="K115">
        <v>41</v>
      </c>
    </row>
    <row r="116" spans="10:11" ht="12.75">
      <c r="J116" t="s">
        <v>555</v>
      </c>
      <c r="K116">
        <v>1</v>
      </c>
    </row>
    <row r="117" spans="10:11" ht="12.75">
      <c r="J117" t="s">
        <v>556</v>
      </c>
      <c r="K117">
        <v>2</v>
      </c>
    </row>
    <row r="118" spans="10:11" ht="12.75">
      <c r="J118" t="s">
        <v>557</v>
      </c>
      <c r="K118">
        <v>15</v>
      </c>
    </row>
    <row r="119" spans="10:11" ht="12.75">
      <c r="J119" t="s">
        <v>558</v>
      </c>
      <c r="K119">
        <v>1</v>
      </c>
    </row>
    <row r="120" spans="10:11" ht="12.75">
      <c r="J120" t="s">
        <v>559</v>
      </c>
      <c r="K120">
        <v>1</v>
      </c>
    </row>
    <row r="121" spans="10:11" ht="12.75">
      <c r="J121" t="s">
        <v>560</v>
      </c>
      <c r="K121">
        <v>2</v>
      </c>
    </row>
    <row r="122" spans="10:11" ht="12.75">
      <c r="J122" t="s">
        <v>561</v>
      </c>
      <c r="K122">
        <v>7</v>
      </c>
    </row>
    <row r="123" spans="10:11" ht="12.75">
      <c r="J123" t="s">
        <v>562</v>
      </c>
      <c r="K123">
        <v>1</v>
      </c>
    </row>
    <row r="124" spans="10:11" ht="12.75">
      <c r="J124" t="s">
        <v>563</v>
      </c>
      <c r="K124">
        <v>73</v>
      </c>
    </row>
    <row r="125" spans="10:11" ht="12.75">
      <c r="J125" t="s">
        <v>564</v>
      </c>
      <c r="K125">
        <v>3</v>
      </c>
    </row>
    <row r="126" spans="10:11" ht="12.75">
      <c r="J126" t="s">
        <v>565</v>
      </c>
      <c r="K126">
        <v>39</v>
      </c>
    </row>
    <row r="127" spans="10:11" ht="12.75">
      <c r="J127" t="s">
        <v>566</v>
      </c>
      <c r="K127">
        <v>1</v>
      </c>
    </row>
    <row r="128" spans="10:11" ht="12.75">
      <c r="J128" t="s">
        <v>567</v>
      </c>
      <c r="K128">
        <v>1</v>
      </c>
    </row>
    <row r="129" spans="10:11" ht="12.75">
      <c r="J129" t="s">
        <v>568</v>
      </c>
      <c r="K129">
        <v>9</v>
      </c>
    </row>
    <row r="130" spans="10:11" ht="12.75">
      <c r="J130" t="s">
        <v>569</v>
      </c>
      <c r="K130">
        <v>1</v>
      </c>
    </row>
    <row r="131" spans="10:11" ht="12.75">
      <c r="J131" t="s">
        <v>570</v>
      </c>
      <c r="K131">
        <v>3</v>
      </c>
    </row>
    <row r="132" spans="10:11" ht="12.75">
      <c r="J132" t="s">
        <v>571</v>
      </c>
      <c r="K132">
        <v>14</v>
      </c>
    </row>
    <row r="133" spans="10:11" ht="12.75">
      <c r="J133" t="s">
        <v>572</v>
      </c>
      <c r="K133">
        <v>8</v>
      </c>
    </row>
    <row r="134" spans="10:11" ht="12.75">
      <c r="J134" t="s">
        <v>573</v>
      </c>
      <c r="K134">
        <v>52</v>
      </c>
    </row>
    <row r="135" spans="10:11" ht="12.75">
      <c r="J135" t="s">
        <v>574</v>
      </c>
      <c r="K135">
        <v>17</v>
      </c>
    </row>
    <row r="136" spans="10:11" ht="12.75">
      <c r="J136" t="s">
        <v>575</v>
      </c>
      <c r="K136">
        <v>1</v>
      </c>
    </row>
    <row r="137" spans="10:11" ht="12.75">
      <c r="J137" t="s">
        <v>576</v>
      </c>
      <c r="K137">
        <v>4</v>
      </c>
    </row>
    <row r="138" spans="10:11" ht="12.75">
      <c r="J138" t="s">
        <v>577</v>
      </c>
      <c r="K138">
        <v>1</v>
      </c>
    </row>
    <row r="139" spans="10:11" ht="12.75">
      <c r="J139" t="s">
        <v>578</v>
      </c>
      <c r="K139">
        <v>1</v>
      </c>
    </row>
    <row r="140" spans="10:11" ht="12.75">
      <c r="J140" t="s">
        <v>579</v>
      </c>
      <c r="K140">
        <v>1</v>
      </c>
    </row>
    <row r="141" spans="10:11" ht="12.75">
      <c r="J141" t="s">
        <v>580</v>
      </c>
      <c r="K141">
        <v>1</v>
      </c>
    </row>
    <row r="142" spans="10:11" ht="12.75">
      <c r="J142" t="s">
        <v>581</v>
      </c>
      <c r="K142">
        <v>37</v>
      </c>
    </row>
    <row r="143" spans="10:11" ht="12.75">
      <c r="J143" t="s">
        <v>582</v>
      </c>
      <c r="K143">
        <v>9</v>
      </c>
    </row>
    <row r="144" spans="10:11" ht="12.75">
      <c r="J144" t="s">
        <v>583</v>
      </c>
      <c r="K144">
        <v>1</v>
      </c>
    </row>
    <row r="145" spans="10:11" ht="12.75">
      <c r="J145" t="s">
        <v>75</v>
      </c>
      <c r="K145">
        <v>23</v>
      </c>
    </row>
    <row r="146" spans="10:11" ht="12.75">
      <c r="J146" t="s">
        <v>584</v>
      </c>
      <c r="K146">
        <v>19</v>
      </c>
    </row>
    <row r="147" spans="10:11" ht="12.75">
      <c r="J147" t="s">
        <v>585</v>
      </c>
      <c r="K147">
        <v>2</v>
      </c>
    </row>
    <row r="148" spans="10:11" ht="12.75">
      <c r="J148" t="s">
        <v>152</v>
      </c>
      <c r="K148">
        <v>7</v>
      </c>
    </row>
    <row r="149" spans="10:11" ht="12.75">
      <c r="J149" t="s">
        <v>586</v>
      </c>
      <c r="K149">
        <v>9</v>
      </c>
    </row>
    <row r="150" spans="10:11" ht="12.75">
      <c r="J150" t="s">
        <v>587</v>
      </c>
      <c r="K150">
        <v>1</v>
      </c>
    </row>
    <row r="151" spans="10:11" ht="12.75">
      <c r="J151" t="s">
        <v>403</v>
      </c>
      <c r="K151">
        <v>1</v>
      </c>
    </row>
    <row r="152" spans="10:11" ht="12.75">
      <c r="J152" t="s">
        <v>253</v>
      </c>
      <c r="K152">
        <v>2</v>
      </c>
    </row>
    <row r="153" spans="10:11" ht="12.75">
      <c r="J153" t="s">
        <v>588</v>
      </c>
      <c r="K153">
        <v>1</v>
      </c>
    </row>
    <row r="154" spans="10:11" ht="12.75">
      <c r="J154" t="s">
        <v>282</v>
      </c>
      <c r="K154">
        <v>7</v>
      </c>
    </row>
    <row r="155" spans="10:11" ht="12.75">
      <c r="J155" t="s">
        <v>589</v>
      </c>
      <c r="K155">
        <v>3</v>
      </c>
    </row>
    <row r="156" spans="10:11" ht="12.75">
      <c r="J156" t="s">
        <v>590</v>
      </c>
      <c r="K156">
        <v>1</v>
      </c>
    </row>
    <row r="157" spans="10:11" ht="12.75">
      <c r="J157" t="s">
        <v>591</v>
      </c>
      <c r="K157">
        <v>69</v>
      </c>
    </row>
    <row r="158" spans="10:11" ht="12.75">
      <c r="J158" t="s">
        <v>592</v>
      </c>
      <c r="K158">
        <v>1</v>
      </c>
    </row>
    <row r="159" spans="10:11" ht="12.75">
      <c r="J159" t="s">
        <v>593</v>
      </c>
      <c r="K159">
        <v>1</v>
      </c>
    </row>
    <row r="160" spans="10:11" ht="12.75">
      <c r="J160" t="s">
        <v>594</v>
      </c>
      <c r="K160">
        <v>1</v>
      </c>
    </row>
    <row r="161" spans="10:11" ht="12.75">
      <c r="J161" t="s">
        <v>595</v>
      </c>
      <c r="K161">
        <v>4</v>
      </c>
    </row>
    <row r="162" spans="10:11" ht="12.75">
      <c r="J162" t="s">
        <v>596</v>
      </c>
      <c r="K162">
        <v>4</v>
      </c>
    </row>
    <row r="163" spans="10:11" ht="12.75">
      <c r="J163" t="s">
        <v>597</v>
      </c>
      <c r="K163">
        <v>4</v>
      </c>
    </row>
    <row r="164" spans="10:11" ht="12.75">
      <c r="J164" t="s">
        <v>598</v>
      </c>
      <c r="K164">
        <v>27</v>
      </c>
    </row>
    <row r="165" spans="10:11" ht="12.75">
      <c r="J165" t="s">
        <v>599</v>
      </c>
      <c r="K165">
        <v>1</v>
      </c>
    </row>
    <row r="166" spans="10:11" ht="12.75">
      <c r="J166" t="s">
        <v>600</v>
      </c>
      <c r="K166">
        <v>2</v>
      </c>
    </row>
    <row r="167" spans="10:11" ht="12.75">
      <c r="J167" t="s">
        <v>601</v>
      </c>
      <c r="K167">
        <v>8</v>
      </c>
    </row>
    <row r="168" spans="10:11" ht="12.75">
      <c r="J168" t="s">
        <v>602</v>
      </c>
      <c r="K168">
        <v>1</v>
      </c>
    </row>
    <row r="169" spans="10:11" ht="12.75">
      <c r="J169" t="s">
        <v>603</v>
      </c>
      <c r="K169">
        <v>24</v>
      </c>
    </row>
    <row r="170" spans="10:11" ht="12.75">
      <c r="J170" t="s">
        <v>163</v>
      </c>
      <c r="K170">
        <v>1317</v>
      </c>
    </row>
    <row r="171" spans="10:11" ht="12.75">
      <c r="J171" t="s">
        <v>604</v>
      </c>
      <c r="K171">
        <v>1</v>
      </c>
    </row>
    <row r="172" spans="10:11" ht="12.75">
      <c r="J172" t="s">
        <v>605</v>
      </c>
      <c r="K172">
        <v>93</v>
      </c>
    </row>
    <row r="173" spans="10:11" ht="12.75">
      <c r="J173" t="s">
        <v>606</v>
      </c>
      <c r="K173">
        <v>1</v>
      </c>
    </row>
    <row r="174" spans="10:11" ht="12.75">
      <c r="J174" t="s">
        <v>607</v>
      </c>
      <c r="K174">
        <v>1</v>
      </c>
    </row>
    <row r="175" spans="10:11" ht="12.75">
      <c r="J175" t="s">
        <v>608</v>
      </c>
      <c r="K175">
        <v>3</v>
      </c>
    </row>
    <row r="176" spans="10:11" ht="12.75">
      <c r="J176" t="s">
        <v>609</v>
      </c>
      <c r="K176">
        <v>1</v>
      </c>
    </row>
    <row r="177" spans="10:11" ht="12.75">
      <c r="J177" t="s">
        <v>610</v>
      </c>
      <c r="K177">
        <v>1</v>
      </c>
    </row>
    <row r="178" spans="10:11" ht="12.75">
      <c r="J178" t="s">
        <v>611</v>
      </c>
      <c r="K178">
        <v>2</v>
      </c>
    </row>
    <row r="179" spans="10:11" ht="12.75">
      <c r="J179" t="s">
        <v>211</v>
      </c>
      <c r="K179">
        <v>1</v>
      </c>
    </row>
    <row r="180" spans="10:11" ht="12.75">
      <c r="J180" t="s">
        <v>612</v>
      </c>
      <c r="K180">
        <v>40</v>
      </c>
    </row>
    <row r="181" spans="10:11" ht="12.75">
      <c r="J181" t="s">
        <v>613</v>
      </c>
      <c r="K181">
        <v>1</v>
      </c>
    </row>
    <row r="182" spans="10:11" ht="12.75">
      <c r="J182" t="s">
        <v>614</v>
      </c>
      <c r="K182">
        <v>18</v>
      </c>
    </row>
    <row r="183" spans="10:11" ht="12.75">
      <c r="J183" t="s">
        <v>615</v>
      </c>
      <c r="K183">
        <v>8</v>
      </c>
    </row>
    <row r="184" spans="10:11" ht="12.75">
      <c r="J184" t="s">
        <v>616</v>
      </c>
      <c r="K184">
        <v>1</v>
      </c>
    </row>
    <row r="185" spans="10:11" ht="12.75">
      <c r="J185" t="s">
        <v>617</v>
      </c>
      <c r="K185">
        <v>1</v>
      </c>
    </row>
    <row r="186" spans="10:11" ht="12.75">
      <c r="J186" t="s">
        <v>618</v>
      </c>
      <c r="K186">
        <v>1</v>
      </c>
    </row>
    <row r="187" spans="10:11" ht="12.75">
      <c r="J187" t="s">
        <v>619</v>
      </c>
      <c r="K187">
        <v>15</v>
      </c>
    </row>
    <row r="188" spans="10:11" ht="12.75">
      <c r="J188" t="s">
        <v>620</v>
      </c>
      <c r="K188">
        <v>1</v>
      </c>
    </row>
    <row r="189" spans="10:11" ht="12.75">
      <c r="J189" t="s">
        <v>621</v>
      </c>
      <c r="K189">
        <v>3</v>
      </c>
    </row>
    <row r="190" spans="10:11" ht="12.75">
      <c r="J190" t="s">
        <v>622</v>
      </c>
      <c r="K190">
        <v>9</v>
      </c>
    </row>
    <row r="191" spans="10:11" ht="12.75">
      <c r="J191" t="s">
        <v>623</v>
      </c>
      <c r="K191">
        <v>45</v>
      </c>
    </row>
    <row r="192" spans="10:11" ht="12.75">
      <c r="J192" t="s">
        <v>624</v>
      </c>
      <c r="K192">
        <v>8</v>
      </c>
    </row>
    <row r="193" spans="10:11" ht="12.75">
      <c r="J193" t="s">
        <v>625</v>
      </c>
      <c r="K193">
        <v>1</v>
      </c>
    </row>
    <row r="194" spans="10:11" ht="12.75">
      <c r="J194" t="s">
        <v>254</v>
      </c>
      <c r="K194">
        <v>15</v>
      </c>
    </row>
    <row r="195" spans="10:11" ht="12.75">
      <c r="J195" t="s">
        <v>626</v>
      </c>
      <c r="K195">
        <v>2</v>
      </c>
    </row>
    <row r="196" spans="10:11" ht="12.75">
      <c r="J196" t="s">
        <v>627</v>
      </c>
      <c r="K196">
        <v>1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8.140625" style="0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9.2812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10" s="1" customFormat="1" ht="12.75">
      <c r="A4" s="9"/>
      <c r="B4" s="1" t="s">
        <v>0</v>
      </c>
      <c r="D4" s="1" t="s">
        <v>39</v>
      </c>
      <c r="F4" s="1" t="s">
        <v>328</v>
      </c>
      <c r="J4" s="21" t="s">
        <v>223</v>
      </c>
    </row>
    <row r="5" s="1" customFormat="1" ht="12.75">
      <c r="A5" s="9"/>
    </row>
    <row r="6" spans="1:6" s="1" customFormat="1" ht="12.75">
      <c r="A6" s="9"/>
      <c r="F6" s="6"/>
    </row>
    <row r="7" spans="1:8" ht="12.75">
      <c r="A7" s="9" t="s">
        <v>10</v>
      </c>
      <c r="C7" t="s">
        <v>2</v>
      </c>
      <c r="D7" s="31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7:11" ht="12.75">
      <c r="G8" s="9" t="s">
        <v>8</v>
      </c>
      <c r="J8" s="9" t="s">
        <v>629</v>
      </c>
      <c r="K8" s="120">
        <v>2</v>
      </c>
    </row>
    <row r="9" spans="1:11" ht="14.25">
      <c r="A9" s="13">
        <v>60</v>
      </c>
      <c r="B9" s="52" t="s">
        <v>141</v>
      </c>
      <c r="C9" s="117">
        <v>20</v>
      </c>
      <c r="D9" s="16">
        <v>3</v>
      </c>
      <c r="E9" s="2">
        <f aca="true" t="shared" si="0" ref="E9:E40">+D9/C9</f>
        <v>0.15</v>
      </c>
      <c r="F9" s="5">
        <v>30</v>
      </c>
      <c r="G9" s="5">
        <f aca="true" t="shared" si="1" ref="G9:G40">+F9*D9</f>
        <v>90</v>
      </c>
      <c r="H9" s="123">
        <v>10</v>
      </c>
      <c r="J9" s="9" t="s">
        <v>630</v>
      </c>
      <c r="K9" s="120">
        <v>1</v>
      </c>
    </row>
    <row r="10" spans="1:11" ht="14.25">
      <c r="A10" s="13">
        <v>5</v>
      </c>
      <c r="B10" s="52" t="s">
        <v>153</v>
      </c>
      <c r="C10" s="118">
        <v>909</v>
      </c>
      <c r="D10" s="16">
        <v>198</v>
      </c>
      <c r="E10" s="2">
        <f t="shared" si="0"/>
        <v>0.21782178217821782</v>
      </c>
      <c r="F10" s="5">
        <v>1.88</v>
      </c>
      <c r="G10" s="5">
        <f t="shared" si="1"/>
        <v>372.23999999999995</v>
      </c>
      <c r="H10" s="3">
        <v>92</v>
      </c>
      <c r="J10" s="9" t="s">
        <v>631</v>
      </c>
      <c r="K10" s="120">
        <v>198</v>
      </c>
    </row>
    <row r="11" spans="1:11" ht="14.25">
      <c r="A11" s="13">
        <v>4</v>
      </c>
      <c r="B11" s="52" t="s">
        <v>86</v>
      </c>
      <c r="C11" s="117">
        <v>50</v>
      </c>
      <c r="D11" s="16">
        <v>25</v>
      </c>
      <c r="E11" s="2">
        <f t="shared" si="0"/>
        <v>0.5</v>
      </c>
      <c r="F11" s="5">
        <v>16.613</v>
      </c>
      <c r="G11" s="5">
        <f t="shared" si="1"/>
        <v>415.325</v>
      </c>
      <c r="H11" s="123">
        <v>94</v>
      </c>
      <c r="J11" s="9" t="s">
        <v>632</v>
      </c>
      <c r="K11" s="120">
        <v>1</v>
      </c>
    </row>
    <row r="12" spans="1:11" ht="14.25">
      <c r="A12" s="13">
        <v>2</v>
      </c>
      <c r="B12" s="52" t="s">
        <v>5</v>
      </c>
      <c r="C12" s="117">
        <v>67</v>
      </c>
      <c r="D12" s="16">
        <v>41</v>
      </c>
      <c r="E12" s="2">
        <f t="shared" si="0"/>
        <v>0.6119402985074627</v>
      </c>
      <c r="F12" s="5">
        <v>13.013</v>
      </c>
      <c r="G12" s="5">
        <f t="shared" si="1"/>
        <v>533.533</v>
      </c>
      <c r="H12" s="3">
        <v>98</v>
      </c>
      <c r="J12" s="9" t="s">
        <v>633</v>
      </c>
      <c r="K12" s="120">
        <v>1</v>
      </c>
    </row>
    <row r="13" spans="1:11" ht="14.25">
      <c r="A13" s="13">
        <v>16</v>
      </c>
      <c r="B13" s="52" t="s">
        <v>226</v>
      </c>
      <c r="C13" s="117">
        <v>31</v>
      </c>
      <c r="D13" s="16">
        <v>10</v>
      </c>
      <c r="E13" s="2">
        <f t="shared" si="0"/>
        <v>0.3225806451612903</v>
      </c>
      <c r="F13" s="5">
        <v>29.467</v>
      </c>
      <c r="G13" s="5">
        <f t="shared" si="1"/>
        <v>294.66999999999996</v>
      </c>
      <c r="H13" s="123">
        <v>69</v>
      </c>
      <c r="J13" s="9" t="s">
        <v>634</v>
      </c>
      <c r="K13" s="120">
        <v>2</v>
      </c>
    </row>
    <row r="14" spans="1:11" ht="14.25">
      <c r="A14" s="13">
        <v>20</v>
      </c>
      <c r="B14" s="52" t="s">
        <v>196</v>
      </c>
      <c r="C14" s="117">
        <v>230</v>
      </c>
      <c r="D14" s="16">
        <v>63</v>
      </c>
      <c r="E14" s="2">
        <f t="shared" si="0"/>
        <v>0.27391304347826084</v>
      </c>
      <c r="F14" s="5">
        <v>4.404</v>
      </c>
      <c r="G14" s="5">
        <f t="shared" si="1"/>
        <v>277.452</v>
      </c>
      <c r="H14" s="3">
        <v>62</v>
      </c>
      <c r="J14" s="9" t="s">
        <v>635</v>
      </c>
      <c r="K14" s="120">
        <v>2</v>
      </c>
    </row>
    <row r="15" spans="1:12" ht="14.25">
      <c r="A15" s="13">
        <v>21</v>
      </c>
      <c r="B15" s="52" t="s">
        <v>87</v>
      </c>
      <c r="C15" s="117">
        <v>385</v>
      </c>
      <c r="D15" s="16">
        <v>85</v>
      </c>
      <c r="E15" s="2">
        <f t="shared" si="0"/>
        <v>0.22077922077922077</v>
      </c>
      <c r="F15" s="5">
        <v>3.066</v>
      </c>
      <c r="G15" s="5">
        <f t="shared" si="1"/>
        <v>260.61</v>
      </c>
      <c r="H15" s="3">
        <v>60</v>
      </c>
      <c r="J15" s="9" t="s">
        <v>636</v>
      </c>
      <c r="K15" s="120">
        <v>9</v>
      </c>
      <c r="L15" s="52"/>
    </row>
    <row r="16" spans="1:12" ht="14.25">
      <c r="A16" s="13">
        <v>17</v>
      </c>
      <c r="B16" s="52" t="s">
        <v>88</v>
      </c>
      <c r="C16" s="117">
        <v>34</v>
      </c>
      <c r="D16" s="16">
        <v>10</v>
      </c>
      <c r="E16" s="2">
        <f t="shared" si="0"/>
        <v>0.29411764705882354</v>
      </c>
      <c r="F16" s="5">
        <v>29.467</v>
      </c>
      <c r="G16" s="5">
        <f t="shared" si="1"/>
        <v>294.66999999999996</v>
      </c>
      <c r="H16" s="3">
        <v>69</v>
      </c>
      <c r="J16" s="9" t="s">
        <v>637</v>
      </c>
      <c r="K16" s="120">
        <v>25</v>
      </c>
      <c r="L16" s="52"/>
    </row>
    <row r="17" spans="1:12" ht="14.25">
      <c r="A17" s="13">
        <v>47</v>
      </c>
      <c r="B17" s="52" t="s">
        <v>89</v>
      </c>
      <c r="C17" s="117">
        <v>288</v>
      </c>
      <c r="D17" s="16">
        <v>38</v>
      </c>
      <c r="E17" s="2">
        <f t="shared" si="0"/>
        <v>0.13194444444444445</v>
      </c>
      <c r="F17" s="5">
        <v>3.799</v>
      </c>
      <c r="G17" s="5">
        <f t="shared" si="1"/>
        <v>144.362</v>
      </c>
      <c r="H17" s="123">
        <v>10</v>
      </c>
      <c r="J17" s="9" t="s">
        <v>638</v>
      </c>
      <c r="K17" s="120">
        <v>41</v>
      </c>
      <c r="L17" s="52"/>
    </row>
    <row r="18" spans="1:12" ht="14.25">
      <c r="A18" s="13">
        <v>67</v>
      </c>
      <c r="B18" s="52" t="s">
        <v>227</v>
      </c>
      <c r="C18" s="117">
        <v>58</v>
      </c>
      <c r="D18" s="16">
        <v>3</v>
      </c>
      <c r="E18" s="2">
        <f t="shared" si="0"/>
        <v>0.05172413793103448</v>
      </c>
      <c r="F18" s="56">
        <v>15.195</v>
      </c>
      <c r="G18" s="5">
        <f t="shared" si="1"/>
        <v>45.585</v>
      </c>
      <c r="H18" s="123">
        <v>10</v>
      </c>
      <c r="J18" s="9" t="s">
        <v>639</v>
      </c>
      <c r="K18" s="120">
        <v>10</v>
      </c>
      <c r="L18" s="52"/>
    </row>
    <row r="19" spans="1:12" ht="14.25">
      <c r="A19" s="13">
        <v>54</v>
      </c>
      <c r="B19" s="52" t="s">
        <v>90</v>
      </c>
      <c r="C19" s="117">
        <v>30</v>
      </c>
      <c r="D19" s="16">
        <v>4</v>
      </c>
      <c r="E19" s="2">
        <f t="shared" si="0"/>
        <v>0.13333333333333333</v>
      </c>
      <c r="F19" s="5">
        <v>29.467</v>
      </c>
      <c r="G19" s="5">
        <f t="shared" si="1"/>
        <v>117.868</v>
      </c>
      <c r="H19" s="123">
        <v>10</v>
      </c>
      <c r="J19" s="9" t="s">
        <v>640</v>
      </c>
      <c r="K19" s="120">
        <v>63</v>
      </c>
      <c r="L19" s="52"/>
    </row>
    <row r="20" spans="1:12" ht="14.25">
      <c r="A20" s="13">
        <v>74</v>
      </c>
      <c r="B20" s="52" t="s">
        <v>91</v>
      </c>
      <c r="C20" s="117">
        <v>32</v>
      </c>
      <c r="D20" s="16">
        <v>0</v>
      </c>
      <c r="E20" s="2">
        <f t="shared" si="0"/>
        <v>0</v>
      </c>
      <c r="F20" s="5">
        <v>29.467</v>
      </c>
      <c r="G20" s="5">
        <f t="shared" si="1"/>
        <v>0</v>
      </c>
      <c r="H20" s="3">
        <v>0</v>
      </c>
      <c r="J20" s="9" t="s">
        <v>641</v>
      </c>
      <c r="K20" s="120">
        <v>85</v>
      </c>
      <c r="L20" s="52"/>
    </row>
    <row r="21" spans="1:12" ht="14.25">
      <c r="A21" s="13">
        <v>34</v>
      </c>
      <c r="B21" s="52" t="s">
        <v>92</v>
      </c>
      <c r="C21" s="117">
        <v>308</v>
      </c>
      <c r="D21" s="16">
        <v>58</v>
      </c>
      <c r="E21" s="2">
        <f t="shared" si="0"/>
        <v>0.18831168831168832</v>
      </c>
      <c r="F21" s="5">
        <v>3.613</v>
      </c>
      <c r="G21" s="5">
        <f t="shared" si="1"/>
        <v>209.554</v>
      </c>
      <c r="H21" s="123">
        <v>34</v>
      </c>
      <c r="J21" s="9" t="s">
        <v>642</v>
      </c>
      <c r="K21" s="120">
        <v>10</v>
      </c>
      <c r="L21" s="52"/>
    </row>
    <row r="22" spans="1:12" ht="14.25">
      <c r="A22" s="13">
        <v>10</v>
      </c>
      <c r="B22" s="52" t="s">
        <v>93</v>
      </c>
      <c r="C22" s="118">
        <v>495</v>
      </c>
      <c r="D22" s="16">
        <v>130</v>
      </c>
      <c r="E22" s="2">
        <f t="shared" si="0"/>
        <v>0.26262626262626265</v>
      </c>
      <c r="F22" s="5">
        <v>2.605</v>
      </c>
      <c r="G22" s="5">
        <f t="shared" si="1"/>
        <v>338.65</v>
      </c>
      <c r="H22" s="123">
        <v>82</v>
      </c>
      <c r="J22" s="9" t="s">
        <v>643</v>
      </c>
      <c r="K22" s="120">
        <v>38</v>
      </c>
      <c r="L22" s="52"/>
    </row>
    <row r="23" spans="1:12" ht="14.25">
      <c r="A23" s="13">
        <v>19</v>
      </c>
      <c r="B23" s="52" t="s">
        <v>142</v>
      </c>
      <c r="C23" s="118">
        <v>65</v>
      </c>
      <c r="D23" s="16">
        <v>22</v>
      </c>
      <c r="E23" s="2">
        <f t="shared" si="0"/>
        <v>0.3384615384615385</v>
      </c>
      <c r="F23" s="56">
        <v>13.013</v>
      </c>
      <c r="G23" s="5">
        <f t="shared" si="1"/>
        <v>286.286</v>
      </c>
      <c r="H23" s="123">
        <v>64</v>
      </c>
      <c r="J23" s="9" t="s">
        <v>644</v>
      </c>
      <c r="K23" s="120">
        <v>1</v>
      </c>
      <c r="L23" s="52"/>
    </row>
    <row r="24" spans="1:12" ht="14.25">
      <c r="A24" s="13">
        <v>61</v>
      </c>
      <c r="B24" s="94" t="s">
        <v>333</v>
      </c>
      <c r="C24" s="117">
        <v>20</v>
      </c>
      <c r="D24" s="16">
        <v>3</v>
      </c>
      <c r="E24" s="2">
        <f t="shared" si="0"/>
        <v>0.15</v>
      </c>
      <c r="F24" s="5">
        <v>30</v>
      </c>
      <c r="G24" s="5">
        <f t="shared" si="1"/>
        <v>90</v>
      </c>
      <c r="H24" s="123">
        <v>10</v>
      </c>
      <c r="J24" s="9" t="s">
        <v>645</v>
      </c>
      <c r="K24" s="120">
        <v>3</v>
      </c>
      <c r="L24" s="52"/>
    </row>
    <row r="25" spans="1:12" ht="14.25">
      <c r="A25" s="13">
        <v>55</v>
      </c>
      <c r="B25" s="52" t="s">
        <v>181</v>
      </c>
      <c r="C25" s="117">
        <v>54</v>
      </c>
      <c r="D25" s="16">
        <v>7</v>
      </c>
      <c r="E25" s="2">
        <f t="shared" si="0"/>
        <v>0.12962962962962962</v>
      </c>
      <c r="F25" s="5">
        <v>16.613</v>
      </c>
      <c r="G25" s="5">
        <f t="shared" si="1"/>
        <v>116.291</v>
      </c>
      <c r="H25" s="123">
        <v>10</v>
      </c>
      <c r="J25" s="9" t="s">
        <v>646</v>
      </c>
      <c r="K25" s="120">
        <v>4</v>
      </c>
      <c r="L25" s="52"/>
    </row>
    <row r="26" spans="1:12" ht="14.25">
      <c r="A26" s="13">
        <v>72</v>
      </c>
      <c r="B26" s="52" t="s">
        <v>31</v>
      </c>
      <c r="C26" s="117">
        <v>70</v>
      </c>
      <c r="D26" s="16">
        <v>2</v>
      </c>
      <c r="E26" s="2">
        <f t="shared" si="0"/>
        <v>0.02857142857142857</v>
      </c>
      <c r="F26" s="5">
        <v>12.156</v>
      </c>
      <c r="G26" s="5">
        <f t="shared" si="1"/>
        <v>24.312</v>
      </c>
      <c r="H26" s="123">
        <v>10</v>
      </c>
      <c r="J26" s="9" t="s">
        <v>647</v>
      </c>
      <c r="K26" s="120">
        <v>4</v>
      </c>
      <c r="L26" s="52"/>
    </row>
    <row r="27" spans="1:12" ht="14.25">
      <c r="A27" s="13">
        <v>75</v>
      </c>
      <c r="B27" s="52" t="s">
        <v>94</v>
      </c>
      <c r="C27" s="117">
        <v>0</v>
      </c>
      <c r="D27" s="16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s="9" t="s">
        <v>648</v>
      </c>
      <c r="K27" s="120">
        <v>58</v>
      </c>
      <c r="L27" s="52"/>
    </row>
    <row r="28" spans="1:12" ht="14.25">
      <c r="A28" s="13">
        <v>64</v>
      </c>
      <c r="B28" s="52" t="s">
        <v>95</v>
      </c>
      <c r="C28" s="117">
        <v>172</v>
      </c>
      <c r="D28" s="16">
        <v>14</v>
      </c>
      <c r="E28" s="2">
        <f t="shared" si="0"/>
        <v>0.08139534883720931</v>
      </c>
      <c r="F28" s="5">
        <v>5.47</v>
      </c>
      <c r="G28" s="5">
        <f t="shared" si="1"/>
        <v>76.58</v>
      </c>
      <c r="H28" s="123">
        <v>10</v>
      </c>
      <c r="J28" s="9" t="s">
        <v>649</v>
      </c>
      <c r="K28" s="120">
        <v>1</v>
      </c>
      <c r="L28" s="52"/>
    </row>
    <row r="29" spans="1:12" ht="14.25">
      <c r="A29" s="13">
        <v>49</v>
      </c>
      <c r="B29" s="52" t="s">
        <v>171</v>
      </c>
      <c r="C29" s="117">
        <v>58</v>
      </c>
      <c r="D29" s="16">
        <v>9</v>
      </c>
      <c r="E29" s="2">
        <f t="shared" si="0"/>
        <v>0.15517241379310345</v>
      </c>
      <c r="F29" s="56">
        <v>15.195</v>
      </c>
      <c r="G29" s="5">
        <f t="shared" si="1"/>
        <v>136.755</v>
      </c>
      <c r="H29" s="123">
        <v>10</v>
      </c>
      <c r="J29" s="9" t="s">
        <v>650</v>
      </c>
      <c r="K29" s="120">
        <v>2</v>
      </c>
      <c r="L29" s="52"/>
    </row>
    <row r="30" spans="1:12" ht="14.25">
      <c r="A30" s="13">
        <v>8</v>
      </c>
      <c r="B30" s="52" t="s">
        <v>96</v>
      </c>
      <c r="C30" s="118">
        <v>318</v>
      </c>
      <c r="D30" s="17">
        <v>99</v>
      </c>
      <c r="E30" s="2">
        <f t="shared" si="0"/>
        <v>0.3113207547169811</v>
      </c>
      <c r="F30" s="5">
        <v>3.529</v>
      </c>
      <c r="G30" s="5">
        <f t="shared" si="1"/>
        <v>349.371</v>
      </c>
      <c r="H30" s="3">
        <v>86</v>
      </c>
      <c r="J30" s="9" t="s">
        <v>651</v>
      </c>
      <c r="K30" s="120">
        <v>2</v>
      </c>
      <c r="L30" s="94"/>
    </row>
    <row r="31" spans="1:12" ht="14.25">
      <c r="A31" s="13">
        <v>56</v>
      </c>
      <c r="B31" s="52" t="s">
        <v>97</v>
      </c>
      <c r="C31" s="117">
        <v>63</v>
      </c>
      <c r="D31" s="16">
        <v>8</v>
      </c>
      <c r="E31" s="2">
        <f t="shared" si="0"/>
        <v>0.12698412698412698</v>
      </c>
      <c r="F31" s="5">
        <v>14.013</v>
      </c>
      <c r="G31" s="5">
        <f t="shared" si="1"/>
        <v>112.104</v>
      </c>
      <c r="H31" s="123">
        <v>10</v>
      </c>
      <c r="J31" s="9" t="s">
        <v>652</v>
      </c>
      <c r="K31" s="120">
        <v>1</v>
      </c>
      <c r="L31" s="52"/>
    </row>
    <row r="32" spans="1:12" ht="14.25">
      <c r="A32" s="13">
        <v>76</v>
      </c>
      <c r="B32" s="52" t="s">
        <v>98</v>
      </c>
      <c r="C32" s="117">
        <v>26</v>
      </c>
      <c r="D32" s="16">
        <v>0</v>
      </c>
      <c r="E32" s="2">
        <f t="shared" si="0"/>
        <v>0</v>
      </c>
      <c r="F32" s="5">
        <v>30</v>
      </c>
      <c r="G32" s="5">
        <f t="shared" si="1"/>
        <v>0</v>
      </c>
      <c r="H32" s="3">
        <v>0</v>
      </c>
      <c r="J32" s="9" t="s">
        <v>653</v>
      </c>
      <c r="K32" s="120">
        <v>130</v>
      </c>
      <c r="L32" s="52"/>
    </row>
    <row r="33" spans="1:12" ht="14.25">
      <c r="A33" s="13">
        <v>44</v>
      </c>
      <c r="B33" s="52" t="s">
        <v>167</v>
      </c>
      <c r="C33" s="117">
        <v>77</v>
      </c>
      <c r="D33" s="16">
        <v>13</v>
      </c>
      <c r="E33" s="2">
        <f t="shared" si="0"/>
        <v>0.16883116883116883</v>
      </c>
      <c r="F33" s="5">
        <v>12.156</v>
      </c>
      <c r="G33" s="5">
        <f t="shared" si="1"/>
        <v>158.02800000000002</v>
      </c>
      <c r="H33" s="3">
        <v>13</v>
      </c>
      <c r="J33" s="9" t="s">
        <v>654</v>
      </c>
      <c r="K33" s="120">
        <v>1</v>
      </c>
      <c r="L33" s="52"/>
    </row>
    <row r="34" spans="1:12" ht="14.25">
      <c r="A34" s="13">
        <v>12</v>
      </c>
      <c r="B34" s="52" t="s">
        <v>99</v>
      </c>
      <c r="C34" s="117">
        <v>27</v>
      </c>
      <c r="D34" s="17">
        <v>11</v>
      </c>
      <c r="E34" s="2">
        <f t="shared" si="0"/>
        <v>0.4074074074074074</v>
      </c>
      <c r="F34" s="5">
        <v>30</v>
      </c>
      <c r="G34" s="5">
        <f t="shared" si="1"/>
        <v>330</v>
      </c>
      <c r="H34" s="3">
        <v>78</v>
      </c>
      <c r="J34" s="9" t="s">
        <v>655</v>
      </c>
      <c r="K34" s="120">
        <v>22</v>
      </c>
      <c r="L34" s="52"/>
    </row>
    <row r="35" spans="1:12" ht="14.25">
      <c r="A35" s="13">
        <v>50</v>
      </c>
      <c r="B35" s="52" t="s">
        <v>100</v>
      </c>
      <c r="C35" s="117">
        <v>195</v>
      </c>
      <c r="D35" s="16">
        <v>27</v>
      </c>
      <c r="E35" s="2">
        <f t="shared" si="0"/>
        <v>0.13846153846153847</v>
      </c>
      <c r="F35" s="5">
        <v>5.013</v>
      </c>
      <c r="G35" s="5">
        <f t="shared" si="1"/>
        <v>135.351</v>
      </c>
      <c r="H35" s="123">
        <v>10</v>
      </c>
      <c r="J35" s="9" t="s">
        <v>656</v>
      </c>
      <c r="K35" s="120">
        <v>1</v>
      </c>
      <c r="L35" s="52"/>
    </row>
    <row r="36" spans="1:12" ht="14.25">
      <c r="A36" s="13">
        <v>52</v>
      </c>
      <c r="B36" s="52" t="s">
        <v>101</v>
      </c>
      <c r="C36" s="117">
        <v>25</v>
      </c>
      <c r="D36" s="16">
        <v>4</v>
      </c>
      <c r="E36" s="2">
        <f t="shared" si="0"/>
        <v>0.16</v>
      </c>
      <c r="F36" s="5">
        <v>30</v>
      </c>
      <c r="G36" s="5">
        <f t="shared" si="1"/>
        <v>120</v>
      </c>
      <c r="H36" s="123">
        <v>10</v>
      </c>
      <c r="J36" s="9" t="s">
        <v>657</v>
      </c>
      <c r="K36" s="120">
        <v>3</v>
      </c>
      <c r="L36" s="52"/>
    </row>
    <row r="37" spans="1:12" ht="14.25">
      <c r="A37" s="13">
        <v>45</v>
      </c>
      <c r="B37" s="52" t="s">
        <v>102</v>
      </c>
      <c r="C37" s="117">
        <v>70</v>
      </c>
      <c r="D37" s="16">
        <v>13</v>
      </c>
      <c r="E37" s="2">
        <f t="shared" si="0"/>
        <v>0.18571428571428572</v>
      </c>
      <c r="F37" s="5">
        <v>12.156</v>
      </c>
      <c r="G37" s="5">
        <f t="shared" si="1"/>
        <v>158.02800000000002</v>
      </c>
      <c r="H37" s="3">
        <v>13</v>
      </c>
      <c r="J37" s="9" t="s">
        <v>658</v>
      </c>
      <c r="K37" s="120">
        <v>1</v>
      </c>
      <c r="L37" s="52"/>
    </row>
    <row r="38" spans="1:12" ht="14.25">
      <c r="A38" s="13">
        <v>71</v>
      </c>
      <c r="B38" s="52" t="s">
        <v>103</v>
      </c>
      <c r="C38" s="117">
        <v>30</v>
      </c>
      <c r="D38" s="16">
        <v>1</v>
      </c>
      <c r="E38" s="2">
        <f t="shared" si="0"/>
        <v>0.03333333333333333</v>
      </c>
      <c r="F38" s="5">
        <v>29.467</v>
      </c>
      <c r="G38" s="5">
        <f t="shared" si="1"/>
        <v>29.467</v>
      </c>
      <c r="H38" s="123">
        <v>10</v>
      </c>
      <c r="J38" s="9" t="s">
        <v>659</v>
      </c>
      <c r="K38" s="120">
        <v>2</v>
      </c>
      <c r="L38" s="52"/>
    </row>
    <row r="39" spans="1:12" ht="14.25">
      <c r="A39" s="13">
        <v>46</v>
      </c>
      <c r="B39" s="52" t="s">
        <v>104</v>
      </c>
      <c r="C39" s="117">
        <v>124</v>
      </c>
      <c r="D39" s="16">
        <v>21</v>
      </c>
      <c r="E39" s="2">
        <f t="shared" si="0"/>
        <v>0.1693548387096774</v>
      </c>
      <c r="F39" s="5">
        <v>7.513</v>
      </c>
      <c r="G39" s="5">
        <f t="shared" si="1"/>
        <v>157.773</v>
      </c>
      <c r="H39" s="123">
        <v>10</v>
      </c>
      <c r="J39" s="9" t="s">
        <v>660</v>
      </c>
      <c r="K39" s="120">
        <v>7</v>
      </c>
      <c r="L39" s="52"/>
    </row>
    <row r="40" spans="1:12" ht="14.25">
      <c r="A40" s="13">
        <v>53</v>
      </c>
      <c r="B40" s="52" t="s">
        <v>105</v>
      </c>
      <c r="C40" s="117">
        <v>130</v>
      </c>
      <c r="D40" s="16">
        <v>17</v>
      </c>
      <c r="E40" s="2">
        <f t="shared" si="0"/>
        <v>0.13076923076923078</v>
      </c>
      <c r="F40" s="5">
        <v>7.013</v>
      </c>
      <c r="G40" s="5">
        <f t="shared" si="1"/>
        <v>119.221</v>
      </c>
      <c r="H40" s="123">
        <v>10</v>
      </c>
      <c r="J40" s="9" t="s">
        <v>661</v>
      </c>
      <c r="K40" s="120">
        <v>1</v>
      </c>
      <c r="L40" s="52"/>
    </row>
    <row r="41" spans="1:12" ht="14.25">
      <c r="A41" s="13">
        <v>26</v>
      </c>
      <c r="B41" s="52" t="s">
        <v>106</v>
      </c>
      <c r="C41" s="118">
        <v>24</v>
      </c>
      <c r="D41" s="16">
        <v>8</v>
      </c>
      <c r="E41" s="2">
        <f aca="true" t="shared" si="2" ref="E41:E72">+D41/C41</f>
        <v>0.3333333333333333</v>
      </c>
      <c r="F41" s="5">
        <v>30</v>
      </c>
      <c r="G41" s="5">
        <f aca="true" t="shared" si="3" ref="G41:G72">+F41*D41</f>
        <v>240</v>
      </c>
      <c r="H41" s="3">
        <v>50</v>
      </c>
      <c r="J41" s="9" t="s">
        <v>662</v>
      </c>
      <c r="K41" s="120">
        <v>1</v>
      </c>
      <c r="L41" s="52"/>
    </row>
    <row r="42" spans="1:12" ht="14.25">
      <c r="A42" s="13">
        <v>62</v>
      </c>
      <c r="B42" s="52" t="s">
        <v>107</v>
      </c>
      <c r="C42" s="117">
        <v>20</v>
      </c>
      <c r="D42" s="16">
        <v>3</v>
      </c>
      <c r="E42" s="2">
        <f t="shared" si="2"/>
        <v>0.15</v>
      </c>
      <c r="F42" s="5">
        <v>30</v>
      </c>
      <c r="G42" s="5">
        <f t="shared" si="3"/>
        <v>90</v>
      </c>
      <c r="H42" s="123">
        <v>10</v>
      </c>
      <c r="J42" s="9" t="s">
        <v>663</v>
      </c>
      <c r="K42" s="120">
        <v>14</v>
      </c>
      <c r="L42" s="52"/>
    </row>
    <row r="43" spans="1:12" ht="14.25">
      <c r="A43" s="13">
        <v>48</v>
      </c>
      <c r="B43" s="52" t="s">
        <v>108</v>
      </c>
      <c r="C43" s="117">
        <v>111</v>
      </c>
      <c r="D43" s="16">
        <v>17</v>
      </c>
      <c r="E43" s="2">
        <f t="shared" si="2"/>
        <v>0.15315315315315314</v>
      </c>
      <c r="F43" s="5">
        <v>8.104</v>
      </c>
      <c r="G43" s="5">
        <f t="shared" si="3"/>
        <v>137.76799999999997</v>
      </c>
      <c r="H43" s="123">
        <v>10</v>
      </c>
      <c r="J43" s="9" t="s">
        <v>664</v>
      </c>
      <c r="K43" s="120">
        <v>1</v>
      </c>
      <c r="L43" s="52"/>
    </row>
    <row r="44" spans="1:12" ht="14.25">
      <c r="A44" s="13">
        <v>35</v>
      </c>
      <c r="B44" s="52" t="s">
        <v>109</v>
      </c>
      <c r="C44" s="118">
        <v>91</v>
      </c>
      <c r="D44" s="16">
        <v>21</v>
      </c>
      <c r="E44" s="2">
        <f t="shared" si="2"/>
        <v>0.23076923076923078</v>
      </c>
      <c r="F44" s="5">
        <v>9.68</v>
      </c>
      <c r="G44" s="5">
        <f t="shared" si="3"/>
        <v>203.28</v>
      </c>
      <c r="H44" s="3">
        <v>32</v>
      </c>
      <c r="J44" s="9" t="s">
        <v>665</v>
      </c>
      <c r="K44" s="120">
        <v>3</v>
      </c>
      <c r="L44" s="52"/>
    </row>
    <row r="45" spans="1:12" ht="14.25">
      <c r="A45" s="13">
        <v>1</v>
      </c>
      <c r="B45" s="52" t="s">
        <v>172</v>
      </c>
      <c r="C45" s="118">
        <v>788</v>
      </c>
      <c r="D45" s="16">
        <v>324</v>
      </c>
      <c r="E45" s="2">
        <f t="shared" si="2"/>
        <v>0.41116751269035534</v>
      </c>
      <c r="F45" s="5">
        <v>2.013</v>
      </c>
      <c r="G45" s="5">
        <f t="shared" si="3"/>
        <v>652.212</v>
      </c>
      <c r="H45" s="123">
        <v>100</v>
      </c>
      <c r="J45" s="9" t="s">
        <v>666</v>
      </c>
      <c r="K45" s="120">
        <v>2</v>
      </c>
      <c r="L45" s="52"/>
    </row>
    <row r="46" spans="1:12" ht="14.25">
      <c r="A46" s="13">
        <v>18</v>
      </c>
      <c r="B46" s="52" t="s">
        <v>110</v>
      </c>
      <c r="C46" s="117">
        <v>43</v>
      </c>
      <c r="D46" s="16">
        <v>14</v>
      </c>
      <c r="E46" s="2">
        <f t="shared" si="2"/>
        <v>0.32558139534883723</v>
      </c>
      <c r="F46" s="5">
        <v>20.513</v>
      </c>
      <c r="G46" s="5">
        <f t="shared" si="3"/>
        <v>287.182</v>
      </c>
      <c r="H46" s="3">
        <v>66</v>
      </c>
      <c r="J46" s="9" t="s">
        <v>667</v>
      </c>
      <c r="K46" s="120">
        <v>9</v>
      </c>
      <c r="L46" s="52"/>
    </row>
    <row r="47" spans="1:12" ht="14.25">
      <c r="A47" s="13">
        <v>57</v>
      </c>
      <c r="B47" s="52" t="s">
        <v>173</v>
      </c>
      <c r="C47" s="117">
        <v>67</v>
      </c>
      <c r="D47" s="16">
        <v>8</v>
      </c>
      <c r="E47" s="2">
        <f t="shared" si="2"/>
        <v>0.11940298507462686</v>
      </c>
      <c r="F47" s="5">
        <v>13.013</v>
      </c>
      <c r="G47" s="5">
        <f t="shared" si="3"/>
        <v>104.104</v>
      </c>
      <c r="H47" s="123">
        <v>10</v>
      </c>
      <c r="J47" s="9" t="s">
        <v>668</v>
      </c>
      <c r="K47" s="120">
        <v>99</v>
      </c>
      <c r="L47" s="52"/>
    </row>
    <row r="48" spans="1:12" ht="14.25">
      <c r="A48" s="13">
        <v>43</v>
      </c>
      <c r="B48" s="52" t="s">
        <v>112</v>
      </c>
      <c r="C48" s="117">
        <v>115</v>
      </c>
      <c r="D48" s="16">
        <v>20</v>
      </c>
      <c r="E48" s="2">
        <f t="shared" si="2"/>
        <v>0.17391304347826086</v>
      </c>
      <c r="F48" s="5">
        <v>8.104</v>
      </c>
      <c r="G48" s="5">
        <f t="shared" si="3"/>
        <v>162.07999999999998</v>
      </c>
      <c r="H48" s="123">
        <v>16</v>
      </c>
      <c r="J48" s="9" t="s">
        <v>669</v>
      </c>
      <c r="K48" s="120">
        <v>8</v>
      </c>
      <c r="L48" s="52"/>
    </row>
    <row r="49" spans="1:12" ht="14.25">
      <c r="A49" s="13">
        <v>77</v>
      </c>
      <c r="B49" s="52" t="s">
        <v>6</v>
      </c>
      <c r="C49" s="117">
        <v>33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H49" s="3">
        <v>0</v>
      </c>
      <c r="J49" s="9" t="s">
        <v>670</v>
      </c>
      <c r="K49" s="120">
        <v>1</v>
      </c>
      <c r="L49" s="52"/>
    </row>
    <row r="50" spans="1:12" ht="14.25">
      <c r="A50" s="13">
        <v>68</v>
      </c>
      <c r="B50" s="52" t="s">
        <v>83</v>
      </c>
      <c r="C50" s="117">
        <v>20</v>
      </c>
      <c r="D50" s="16">
        <v>1</v>
      </c>
      <c r="E50" s="2">
        <f t="shared" si="2"/>
        <v>0.05</v>
      </c>
      <c r="F50" s="5">
        <v>30</v>
      </c>
      <c r="G50" s="5">
        <f t="shared" si="3"/>
        <v>30</v>
      </c>
      <c r="H50" s="123">
        <v>10</v>
      </c>
      <c r="J50" s="9" t="s">
        <v>671</v>
      </c>
      <c r="K50" s="120">
        <v>1</v>
      </c>
      <c r="L50" s="52"/>
    </row>
    <row r="51" spans="1:12" ht="14.25">
      <c r="A51" s="13">
        <v>66</v>
      </c>
      <c r="B51" s="52" t="s">
        <v>229</v>
      </c>
      <c r="C51" s="117">
        <v>45</v>
      </c>
      <c r="D51" s="16">
        <v>3</v>
      </c>
      <c r="E51" s="2">
        <f t="shared" si="2"/>
        <v>0.06666666666666667</v>
      </c>
      <c r="F51" s="5">
        <v>18.346</v>
      </c>
      <c r="G51" s="5">
        <f t="shared" si="3"/>
        <v>55.038</v>
      </c>
      <c r="H51" s="123">
        <v>10</v>
      </c>
      <c r="J51" s="9" t="s">
        <v>672</v>
      </c>
      <c r="K51" s="120">
        <v>13</v>
      </c>
      <c r="L51" s="52"/>
    </row>
    <row r="52" spans="1:12" ht="14.25">
      <c r="A52" s="13">
        <v>36</v>
      </c>
      <c r="B52" s="52" t="s">
        <v>113</v>
      </c>
      <c r="C52" s="117">
        <v>52</v>
      </c>
      <c r="D52" s="16">
        <v>12</v>
      </c>
      <c r="E52" s="2">
        <f t="shared" si="2"/>
        <v>0.23076923076923078</v>
      </c>
      <c r="F52" s="5">
        <v>16.613</v>
      </c>
      <c r="G52" s="5">
        <f t="shared" si="3"/>
        <v>199.356</v>
      </c>
      <c r="H52" s="3">
        <v>30</v>
      </c>
      <c r="J52" s="9" t="s">
        <v>673</v>
      </c>
      <c r="K52" s="120">
        <v>1</v>
      </c>
      <c r="L52" s="52"/>
    </row>
    <row r="53" spans="1:12" ht="14.25">
      <c r="A53" s="13">
        <v>37</v>
      </c>
      <c r="B53" s="52" t="s">
        <v>114</v>
      </c>
      <c r="C53" s="117">
        <v>167</v>
      </c>
      <c r="D53" s="16">
        <v>34</v>
      </c>
      <c r="E53" s="2">
        <f t="shared" si="2"/>
        <v>0.20359281437125748</v>
      </c>
      <c r="F53" s="5">
        <v>5.74</v>
      </c>
      <c r="G53" s="5">
        <f t="shared" si="3"/>
        <v>195.16</v>
      </c>
      <c r="H53" s="123">
        <v>28</v>
      </c>
      <c r="J53" s="9" t="s">
        <v>674</v>
      </c>
      <c r="K53" s="120">
        <v>11</v>
      </c>
      <c r="L53" s="52"/>
    </row>
    <row r="54" spans="1:12" ht="14.25">
      <c r="A54" s="13">
        <v>69</v>
      </c>
      <c r="B54" s="52" t="s">
        <v>116</v>
      </c>
      <c r="C54" s="117">
        <v>20</v>
      </c>
      <c r="D54" s="16">
        <v>1</v>
      </c>
      <c r="E54" s="2">
        <f t="shared" si="2"/>
        <v>0.05</v>
      </c>
      <c r="F54" s="5">
        <v>30</v>
      </c>
      <c r="G54" s="5">
        <f t="shared" si="3"/>
        <v>30</v>
      </c>
      <c r="H54" s="123">
        <v>10</v>
      </c>
      <c r="J54" s="9" t="s">
        <v>675</v>
      </c>
      <c r="K54" s="120">
        <v>27</v>
      </c>
      <c r="L54" s="52"/>
    </row>
    <row r="55" spans="1:12" ht="14.25">
      <c r="A55" s="13">
        <v>78</v>
      </c>
      <c r="B55" s="52" t="s">
        <v>117</v>
      </c>
      <c r="C55" s="117">
        <v>20</v>
      </c>
      <c r="D55" s="16">
        <v>0</v>
      </c>
      <c r="E55" s="2">
        <f t="shared" si="2"/>
        <v>0</v>
      </c>
      <c r="F55" s="5">
        <v>30</v>
      </c>
      <c r="G55" s="5">
        <f t="shared" si="3"/>
        <v>0</v>
      </c>
      <c r="H55" s="3">
        <v>0</v>
      </c>
      <c r="J55" s="9" t="s">
        <v>676</v>
      </c>
      <c r="K55" s="120">
        <v>4</v>
      </c>
      <c r="L55" s="52"/>
    </row>
    <row r="56" spans="1:12" ht="14.25">
      <c r="A56" s="13">
        <v>65</v>
      </c>
      <c r="B56" s="52" t="s">
        <v>334</v>
      </c>
      <c r="C56" s="117">
        <v>45</v>
      </c>
      <c r="D56" s="16">
        <v>4</v>
      </c>
      <c r="E56" s="2">
        <f t="shared" si="2"/>
        <v>0.08888888888888889</v>
      </c>
      <c r="F56" s="5">
        <v>18.346</v>
      </c>
      <c r="G56" s="5">
        <f t="shared" si="3"/>
        <v>73.384</v>
      </c>
      <c r="H56" s="123">
        <v>10</v>
      </c>
      <c r="J56" s="9" t="s">
        <v>677</v>
      </c>
      <c r="K56" s="120">
        <v>1</v>
      </c>
      <c r="L56" s="52"/>
    </row>
    <row r="57" spans="1:12" ht="14.25">
      <c r="A57" s="13">
        <v>15</v>
      </c>
      <c r="B57" s="52" t="s">
        <v>119</v>
      </c>
      <c r="C57" s="117">
        <v>598</v>
      </c>
      <c r="D57" s="16">
        <v>132</v>
      </c>
      <c r="E57" s="2">
        <f t="shared" si="2"/>
        <v>0.22073578595317725</v>
      </c>
      <c r="F57" s="5">
        <v>2.335</v>
      </c>
      <c r="G57" s="5">
        <f t="shared" si="3"/>
        <v>308.21999999999997</v>
      </c>
      <c r="H57" s="3">
        <v>72</v>
      </c>
      <c r="J57" s="9" t="s">
        <v>678</v>
      </c>
      <c r="K57" s="120">
        <v>13</v>
      </c>
      <c r="L57" s="52"/>
    </row>
    <row r="58" spans="1:12" ht="14.25">
      <c r="A58" s="13">
        <v>25</v>
      </c>
      <c r="B58" s="52" t="s">
        <v>120</v>
      </c>
      <c r="C58" s="117">
        <v>181</v>
      </c>
      <c r="D58" s="16">
        <v>45</v>
      </c>
      <c r="E58" s="2">
        <f t="shared" si="2"/>
        <v>0.24861878453038674</v>
      </c>
      <c r="F58" s="5">
        <v>5.346</v>
      </c>
      <c r="G58" s="5">
        <f t="shared" si="3"/>
        <v>240.57</v>
      </c>
      <c r="H58" s="123">
        <v>52</v>
      </c>
      <c r="J58" s="9" t="s">
        <v>679</v>
      </c>
      <c r="K58" s="120">
        <v>3</v>
      </c>
      <c r="L58" s="52"/>
    </row>
    <row r="59" spans="1:12" ht="14.25">
      <c r="A59" s="13">
        <v>51</v>
      </c>
      <c r="B59" s="52" t="s">
        <v>121</v>
      </c>
      <c r="C59" s="118">
        <v>88</v>
      </c>
      <c r="D59" s="16">
        <v>12</v>
      </c>
      <c r="E59" s="2">
        <f t="shared" si="2"/>
        <v>0.13636363636363635</v>
      </c>
      <c r="F59" s="5">
        <v>10.189</v>
      </c>
      <c r="G59" s="5">
        <f t="shared" si="3"/>
        <v>122.268</v>
      </c>
      <c r="H59" s="123">
        <v>10</v>
      </c>
      <c r="J59" s="9" t="s">
        <v>680</v>
      </c>
      <c r="K59" s="120">
        <v>1</v>
      </c>
      <c r="L59" s="52"/>
    </row>
    <row r="60" spans="1:12" ht="14.25">
      <c r="A60" s="13">
        <v>6</v>
      </c>
      <c r="B60" s="52" t="s">
        <v>183</v>
      </c>
      <c r="C60" s="117">
        <v>106</v>
      </c>
      <c r="D60" s="16">
        <v>42</v>
      </c>
      <c r="E60" s="2">
        <f t="shared" si="2"/>
        <v>0.39622641509433965</v>
      </c>
      <c r="F60" s="5">
        <v>8.813</v>
      </c>
      <c r="G60" s="5">
        <f t="shared" si="3"/>
        <v>370.146</v>
      </c>
      <c r="H60" s="3">
        <v>90</v>
      </c>
      <c r="J60" s="9" t="s">
        <v>681</v>
      </c>
      <c r="K60" s="120">
        <v>1</v>
      </c>
      <c r="L60" s="52"/>
    </row>
    <row r="61" spans="1:12" ht="14.25">
      <c r="A61" s="13">
        <v>32</v>
      </c>
      <c r="B61" s="52" t="s">
        <v>122</v>
      </c>
      <c r="C61" s="117">
        <v>25</v>
      </c>
      <c r="D61" s="16">
        <v>7</v>
      </c>
      <c r="E61" s="2">
        <f t="shared" si="2"/>
        <v>0.28</v>
      </c>
      <c r="F61" s="5">
        <v>30</v>
      </c>
      <c r="G61" s="5">
        <f t="shared" si="3"/>
        <v>210</v>
      </c>
      <c r="H61" s="3">
        <v>38</v>
      </c>
      <c r="J61" s="9" t="s">
        <v>682</v>
      </c>
      <c r="K61" s="120">
        <v>1</v>
      </c>
      <c r="L61" s="52"/>
    </row>
    <row r="62" spans="1:12" ht="14.25">
      <c r="A62" s="13">
        <v>40</v>
      </c>
      <c r="B62" s="52" t="s">
        <v>270</v>
      </c>
      <c r="C62" s="117">
        <v>46</v>
      </c>
      <c r="D62" s="16">
        <v>10</v>
      </c>
      <c r="E62" s="2">
        <f t="shared" si="2"/>
        <v>0.21739130434782608</v>
      </c>
      <c r="F62" s="5">
        <v>18.346</v>
      </c>
      <c r="G62" s="5">
        <f t="shared" si="3"/>
        <v>183.46</v>
      </c>
      <c r="H62" s="123">
        <v>22</v>
      </c>
      <c r="J62" s="9" t="s">
        <v>683</v>
      </c>
      <c r="K62" s="120">
        <v>2</v>
      </c>
      <c r="L62" s="52"/>
    </row>
    <row r="63" spans="1:12" ht="14.25">
      <c r="A63" s="13">
        <v>14</v>
      </c>
      <c r="B63" s="52" t="s">
        <v>124</v>
      </c>
      <c r="C63" s="117">
        <v>225</v>
      </c>
      <c r="D63" s="16">
        <v>69</v>
      </c>
      <c r="E63" s="2">
        <f t="shared" si="2"/>
        <v>0.30666666666666664</v>
      </c>
      <c r="F63" s="5">
        <v>4.558</v>
      </c>
      <c r="G63" s="5">
        <f t="shared" si="3"/>
        <v>314.502</v>
      </c>
      <c r="H63" s="3">
        <v>74</v>
      </c>
      <c r="J63" s="9" t="s">
        <v>684</v>
      </c>
      <c r="K63" s="120">
        <v>21</v>
      </c>
      <c r="L63" s="52"/>
    </row>
    <row r="64" spans="1:12" ht="14.25">
      <c r="A64" s="13">
        <v>22</v>
      </c>
      <c r="B64" s="52" t="s">
        <v>155</v>
      </c>
      <c r="C64" s="117">
        <v>366</v>
      </c>
      <c r="D64" s="16">
        <v>80</v>
      </c>
      <c r="E64" s="2">
        <f t="shared" si="2"/>
        <v>0.2185792349726776</v>
      </c>
      <c r="F64" s="5">
        <v>3.18</v>
      </c>
      <c r="G64" s="5">
        <f t="shared" si="3"/>
        <v>254.4</v>
      </c>
      <c r="H64" s="123">
        <v>58</v>
      </c>
      <c r="J64" s="9" t="s">
        <v>685</v>
      </c>
      <c r="K64" s="120">
        <v>1</v>
      </c>
      <c r="L64" s="52"/>
    </row>
    <row r="65" spans="1:12" ht="14.25">
      <c r="A65" s="13">
        <v>31</v>
      </c>
      <c r="B65" s="52" t="s">
        <v>125</v>
      </c>
      <c r="C65" s="117">
        <v>55</v>
      </c>
      <c r="D65" s="16">
        <v>13</v>
      </c>
      <c r="E65" s="2">
        <f t="shared" si="2"/>
        <v>0.23636363636363636</v>
      </c>
      <c r="F65" s="5">
        <v>16.613</v>
      </c>
      <c r="G65" s="5">
        <f t="shared" si="3"/>
        <v>215.969</v>
      </c>
      <c r="H65" s="123">
        <v>40</v>
      </c>
      <c r="J65" s="9" t="s">
        <v>686</v>
      </c>
      <c r="K65" s="120">
        <v>1</v>
      </c>
      <c r="L65" s="52"/>
    </row>
    <row r="66" spans="1:12" ht="14.25">
      <c r="A66" s="13">
        <v>79</v>
      </c>
      <c r="B66" s="52" t="s">
        <v>230</v>
      </c>
      <c r="C66" s="117">
        <v>21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J66" s="9" t="s">
        <v>687</v>
      </c>
      <c r="K66" s="120">
        <v>1</v>
      </c>
      <c r="L66" s="52"/>
    </row>
    <row r="67" spans="1:12" ht="14.25">
      <c r="A67" s="13">
        <v>29</v>
      </c>
      <c r="B67" s="52" t="s">
        <v>126</v>
      </c>
      <c r="C67" s="117">
        <v>247</v>
      </c>
      <c r="D67" s="16">
        <v>52</v>
      </c>
      <c r="E67" s="2">
        <f t="shared" si="2"/>
        <v>0.21052631578947367</v>
      </c>
      <c r="F67" s="5">
        <v>4.263</v>
      </c>
      <c r="G67" s="5">
        <f t="shared" si="3"/>
        <v>221.676</v>
      </c>
      <c r="H67" s="3">
        <v>44</v>
      </c>
      <c r="J67" s="9" t="s">
        <v>688</v>
      </c>
      <c r="K67" s="120">
        <v>3</v>
      </c>
      <c r="L67" s="52"/>
    </row>
    <row r="68" spans="1:12" ht="14.25">
      <c r="A68" s="13">
        <v>80</v>
      </c>
      <c r="B68" s="52" t="s">
        <v>231</v>
      </c>
      <c r="C68" s="117">
        <v>24</v>
      </c>
      <c r="D68" s="16">
        <v>0</v>
      </c>
      <c r="E68" s="2">
        <f t="shared" si="2"/>
        <v>0</v>
      </c>
      <c r="F68" s="5">
        <v>30</v>
      </c>
      <c r="G68" s="5">
        <f t="shared" si="3"/>
        <v>0</v>
      </c>
      <c r="H68" s="3">
        <v>0</v>
      </c>
      <c r="J68" s="9" t="s">
        <v>689</v>
      </c>
      <c r="K68" s="120">
        <v>17</v>
      </c>
      <c r="L68" s="52"/>
    </row>
    <row r="69" spans="1:12" ht="13.5" customHeight="1">
      <c r="A69" s="13">
        <v>9</v>
      </c>
      <c r="B69" s="52" t="s">
        <v>30</v>
      </c>
      <c r="C69" s="117">
        <v>344</v>
      </c>
      <c r="D69" s="16">
        <v>103</v>
      </c>
      <c r="E69" s="2">
        <f t="shared" si="2"/>
        <v>0.29941860465116277</v>
      </c>
      <c r="F69" s="5">
        <v>3.307</v>
      </c>
      <c r="G69" s="5">
        <f t="shared" si="3"/>
        <v>340.621</v>
      </c>
      <c r="H69" s="3">
        <v>84</v>
      </c>
      <c r="J69" s="9" t="s">
        <v>690</v>
      </c>
      <c r="K69" s="120">
        <v>8</v>
      </c>
      <c r="L69" s="52"/>
    </row>
    <row r="70" spans="1:12" ht="14.25">
      <c r="A70" s="13">
        <v>41</v>
      </c>
      <c r="B70" s="52" t="s">
        <v>232</v>
      </c>
      <c r="C70" s="117">
        <v>40</v>
      </c>
      <c r="D70" s="17">
        <v>8</v>
      </c>
      <c r="E70" s="2">
        <f t="shared" si="2"/>
        <v>0.2</v>
      </c>
      <c r="F70" s="5">
        <v>20.513</v>
      </c>
      <c r="G70" s="5">
        <f t="shared" si="3"/>
        <v>164.104</v>
      </c>
      <c r="H70" s="3">
        <v>20</v>
      </c>
      <c r="J70" s="9" t="s">
        <v>691</v>
      </c>
      <c r="K70" s="120">
        <v>5</v>
      </c>
      <c r="L70" s="52"/>
    </row>
    <row r="71" spans="1:12" ht="14.25">
      <c r="A71" s="13">
        <v>24</v>
      </c>
      <c r="B71" s="52" t="s">
        <v>127</v>
      </c>
      <c r="C71" s="117">
        <v>102</v>
      </c>
      <c r="D71" s="17">
        <v>28</v>
      </c>
      <c r="E71" s="2">
        <f t="shared" si="2"/>
        <v>0.27450980392156865</v>
      </c>
      <c r="F71" s="5">
        <v>8.813</v>
      </c>
      <c r="G71" s="5">
        <f t="shared" si="3"/>
        <v>246.764</v>
      </c>
      <c r="H71" s="3">
        <v>54</v>
      </c>
      <c r="J71" s="9" t="s">
        <v>692</v>
      </c>
      <c r="K71" s="120">
        <v>3</v>
      </c>
      <c r="L71" s="52"/>
    </row>
    <row r="72" spans="1:12" ht="14.25">
      <c r="A72" s="13">
        <v>27</v>
      </c>
      <c r="B72" s="52" t="s">
        <v>26</v>
      </c>
      <c r="C72" s="117">
        <v>30</v>
      </c>
      <c r="D72" s="16">
        <v>8</v>
      </c>
      <c r="E72" s="2">
        <f t="shared" si="2"/>
        <v>0.26666666666666666</v>
      </c>
      <c r="F72" s="5">
        <v>29.467</v>
      </c>
      <c r="G72" s="5">
        <f t="shared" si="3"/>
        <v>235.736</v>
      </c>
      <c r="H72" s="3">
        <v>48</v>
      </c>
      <c r="J72" s="9" t="s">
        <v>693</v>
      </c>
      <c r="K72" s="120">
        <v>1</v>
      </c>
      <c r="L72" s="52"/>
    </row>
    <row r="73" spans="1:12" ht="14.25">
      <c r="A73" s="13">
        <v>42</v>
      </c>
      <c r="B73" s="52" t="s">
        <v>128</v>
      </c>
      <c r="C73" s="117">
        <v>85</v>
      </c>
      <c r="D73" s="16">
        <v>16</v>
      </c>
      <c r="E73" s="2">
        <f aca="true" t="shared" si="4" ref="E73:E90">+D73/C73</f>
        <v>0.18823529411764706</v>
      </c>
      <c r="F73" s="5">
        <v>10.189</v>
      </c>
      <c r="G73" s="5">
        <f aca="true" t="shared" si="5" ref="G73:G90">+F73*D73</f>
        <v>163.024</v>
      </c>
      <c r="H73" s="3">
        <v>18</v>
      </c>
      <c r="J73" s="9" t="s">
        <v>694</v>
      </c>
      <c r="K73" s="120">
        <v>17</v>
      </c>
      <c r="L73" s="52"/>
    </row>
    <row r="74" spans="1:12" ht="14.25">
      <c r="A74" s="13">
        <v>59</v>
      </c>
      <c r="B74" s="52" t="s">
        <v>129</v>
      </c>
      <c r="C74" s="117">
        <v>48</v>
      </c>
      <c r="D74" s="16">
        <v>5</v>
      </c>
      <c r="E74" s="2">
        <f t="shared" si="4"/>
        <v>0.10416666666666667</v>
      </c>
      <c r="F74" s="5">
        <v>18.346</v>
      </c>
      <c r="G74" s="5">
        <f t="shared" si="5"/>
        <v>91.73</v>
      </c>
      <c r="H74" s="123">
        <v>10</v>
      </c>
      <c r="J74" s="9" t="s">
        <v>695</v>
      </c>
      <c r="K74" s="120">
        <v>21</v>
      </c>
      <c r="L74" s="52"/>
    </row>
    <row r="75" spans="1:12" ht="14.25">
      <c r="A75" s="13">
        <v>81</v>
      </c>
      <c r="B75" s="52" t="s">
        <v>130</v>
      </c>
      <c r="C75" s="117">
        <v>63</v>
      </c>
      <c r="D75" s="16">
        <v>0</v>
      </c>
      <c r="E75" s="2">
        <f t="shared" si="4"/>
        <v>0</v>
      </c>
      <c r="F75" s="5">
        <v>14.013</v>
      </c>
      <c r="G75" s="5">
        <f t="shared" si="5"/>
        <v>0</v>
      </c>
      <c r="H75" s="3">
        <v>0</v>
      </c>
      <c r="J75" s="9" t="s">
        <v>696</v>
      </c>
      <c r="K75" s="120">
        <v>2</v>
      </c>
      <c r="L75" s="52"/>
    </row>
    <row r="76" spans="1:12" ht="14.25">
      <c r="A76" s="13">
        <v>33</v>
      </c>
      <c r="B76" s="52" t="s">
        <v>131</v>
      </c>
      <c r="C76" s="117">
        <v>37</v>
      </c>
      <c r="D76" s="16">
        <v>9</v>
      </c>
      <c r="E76" s="2">
        <f t="shared" si="4"/>
        <v>0.24324324324324326</v>
      </c>
      <c r="F76" s="5">
        <v>23.299</v>
      </c>
      <c r="G76" s="5">
        <f t="shared" si="5"/>
        <v>209.691</v>
      </c>
      <c r="H76" s="3">
        <v>36</v>
      </c>
      <c r="J76" s="9" t="s">
        <v>697</v>
      </c>
      <c r="K76" s="120">
        <v>14</v>
      </c>
      <c r="L76" s="52"/>
    </row>
    <row r="77" spans="1:12" ht="14.25">
      <c r="A77" s="13">
        <v>23</v>
      </c>
      <c r="B77" s="52" t="s">
        <v>132</v>
      </c>
      <c r="C77" s="117">
        <v>364</v>
      </c>
      <c r="D77" s="16">
        <v>78</v>
      </c>
      <c r="E77" s="2">
        <f t="shared" si="4"/>
        <v>0.21428571428571427</v>
      </c>
      <c r="F77" s="5">
        <v>3.18</v>
      </c>
      <c r="G77" s="5">
        <f t="shared" si="5"/>
        <v>248.04000000000002</v>
      </c>
      <c r="H77" s="3">
        <v>56</v>
      </c>
      <c r="J77" s="9" t="s">
        <v>698</v>
      </c>
      <c r="K77" s="120">
        <v>1</v>
      </c>
      <c r="L77" s="52"/>
    </row>
    <row r="78" spans="1:12" ht="14.25">
      <c r="A78" s="13">
        <v>63</v>
      </c>
      <c r="B78" s="52" t="s">
        <v>133</v>
      </c>
      <c r="C78" s="117">
        <v>26</v>
      </c>
      <c r="D78" s="16">
        <v>3</v>
      </c>
      <c r="E78" s="2">
        <f t="shared" si="4"/>
        <v>0.11538461538461539</v>
      </c>
      <c r="F78" s="5">
        <v>30</v>
      </c>
      <c r="G78" s="5">
        <f t="shared" si="5"/>
        <v>90</v>
      </c>
      <c r="H78" s="123">
        <v>10</v>
      </c>
      <c r="J78" s="9" t="s">
        <v>699</v>
      </c>
      <c r="K78" s="120">
        <v>1</v>
      </c>
      <c r="L78" s="52"/>
    </row>
    <row r="79" spans="1:12" ht="14.25">
      <c r="A79" s="13">
        <v>30</v>
      </c>
      <c r="B79" s="52" t="s">
        <v>134</v>
      </c>
      <c r="C79" s="117">
        <v>231</v>
      </c>
      <c r="D79" s="16">
        <v>50</v>
      </c>
      <c r="E79" s="2">
        <f t="shared" si="4"/>
        <v>0.21645021645021645</v>
      </c>
      <c r="F79" s="5">
        <v>4.404</v>
      </c>
      <c r="G79" s="5">
        <f t="shared" si="5"/>
        <v>220.2</v>
      </c>
      <c r="H79" s="3">
        <v>42</v>
      </c>
      <c r="J79" s="9" t="s">
        <v>700</v>
      </c>
      <c r="K79" s="120">
        <v>2</v>
      </c>
      <c r="L79" s="52"/>
    </row>
    <row r="80" spans="1:12" ht="14.25">
      <c r="A80" s="13">
        <v>7</v>
      </c>
      <c r="B80" s="52" t="s">
        <v>135</v>
      </c>
      <c r="C80" s="117">
        <v>60</v>
      </c>
      <c r="D80" s="16">
        <v>25</v>
      </c>
      <c r="E80" s="2">
        <f t="shared" si="4"/>
        <v>0.4166666666666667</v>
      </c>
      <c r="F80" s="5">
        <v>14.013</v>
      </c>
      <c r="G80" s="5">
        <f t="shared" si="5"/>
        <v>350.325</v>
      </c>
      <c r="H80" s="123">
        <v>88</v>
      </c>
      <c r="J80" s="9" t="s">
        <v>701</v>
      </c>
      <c r="K80" s="120">
        <v>8</v>
      </c>
      <c r="L80" s="52"/>
    </row>
    <row r="81" spans="1:12" ht="14.25">
      <c r="A81" s="13">
        <v>70</v>
      </c>
      <c r="B81" s="52" t="s">
        <v>136</v>
      </c>
      <c r="C81" s="117">
        <v>20</v>
      </c>
      <c r="D81" s="16">
        <v>1</v>
      </c>
      <c r="E81" s="2">
        <f t="shared" si="4"/>
        <v>0.05</v>
      </c>
      <c r="F81" s="5">
        <v>30</v>
      </c>
      <c r="G81" s="5">
        <f t="shared" si="5"/>
        <v>30</v>
      </c>
      <c r="H81" s="123">
        <v>10</v>
      </c>
      <c r="J81" s="9" t="s">
        <v>702</v>
      </c>
      <c r="K81" s="120">
        <v>1</v>
      </c>
      <c r="L81" s="52"/>
    </row>
    <row r="82" spans="1:12" ht="14.25">
      <c r="A82" s="13">
        <v>3</v>
      </c>
      <c r="B82" s="52" t="s">
        <v>27</v>
      </c>
      <c r="C82" s="117">
        <v>182</v>
      </c>
      <c r="D82" s="15">
        <v>81</v>
      </c>
      <c r="E82" s="2">
        <f t="shared" si="4"/>
        <v>0.44505494505494503</v>
      </c>
      <c r="F82" s="5">
        <v>5.346</v>
      </c>
      <c r="G82" s="5">
        <f t="shared" si="5"/>
        <v>433.026</v>
      </c>
      <c r="H82" s="3">
        <v>96</v>
      </c>
      <c r="J82" s="9" t="s">
        <v>703</v>
      </c>
      <c r="K82" s="120">
        <v>324</v>
      </c>
      <c r="L82" s="52"/>
    </row>
    <row r="83" spans="1:12" ht="14.25">
      <c r="A83" s="13">
        <v>28</v>
      </c>
      <c r="B83" s="52" t="s">
        <v>137</v>
      </c>
      <c r="C83" s="117">
        <v>274</v>
      </c>
      <c r="D83" s="16">
        <v>60</v>
      </c>
      <c r="E83" s="2">
        <f t="shared" si="4"/>
        <v>0.21897810218978103</v>
      </c>
      <c r="F83" s="5">
        <v>3.902</v>
      </c>
      <c r="G83" s="5">
        <f t="shared" si="5"/>
        <v>234.12</v>
      </c>
      <c r="H83" s="123">
        <v>46</v>
      </c>
      <c r="J83" s="9" t="s">
        <v>704</v>
      </c>
      <c r="K83" s="120">
        <v>1</v>
      </c>
      <c r="L83" s="52"/>
    </row>
    <row r="84" spans="1:12" ht="14.25">
      <c r="A84" s="13">
        <v>39</v>
      </c>
      <c r="B84" s="52" t="s">
        <v>7</v>
      </c>
      <c r="C84" s="117">
        <v>214</v>
      </c>
      <c r="D84" s="16">
        <v>39</v>
      </c>
      <c r="E84" s="2">
        <f t="shared" si="4"/>
        <v>0.1822429906542056</v>
      </c>
      <c r="F84" s="5">
        <v>4.727</v>
      </c>
      <c r="G84" s="5">
        <f t="shared" si="5"/>
        <v>184.353</v>
      </c>
      <c r="H84" s="3">
        <v>24</v>
      </c>
      <c r="J84" s="9" t="s">
        <v>705</v>
      </c>
      <c r="K84" s="120">
        <v>1</v>
      </c>
      <c r="L84" s="52"/>
    </row>
    <row r="85" spans="1:12" ht="14.25">
      <c r="A85" s="13">
        <v>73</v>
      </c>
      <c r="B85" s="52" t="s">
        <v>19</v>
      </c>
      <c r="C85" s="117">
        <v>206</v>
      </c>
      <c r="D85" s="16">
        <v>4</v>
      </c>
      <c r="E85" s="2">
        <f t="shared" si="4"/>
        <v>0.019417475728155338</v>
      </c>
      <c r="F85" s="5">
        <v>4.913</v>
      </c>
      <c r="G85" s="5">
        <f t="shared" si="5"/>
        <v>19.652</v>
      </c>
      <c r="H85" s="123">
        <v>10</v>
      </c>
      <c r="J85" s="9" t="s">
        <v>706</v>
      </c>
      <c r="K85" s="120">
        <v>1</v>
      </c>
      <c r="L85" s="52"/>
    </row>
    <row r="86" spans="1:12" ht="14.25">
      <c r="A86" s="13">
        <v>11</v>
      </c>
      <c r="B86" s="52" t="s">
        <v>234</v>
      </c>
      <c r="C86" s="117">
        <v>60</v>
      </c>
      <c r="D86" s="16">
        <v>24</v>
      </c>
      <c r="E86" s="2">
        <f t="shared" si="4"/>
        <v>0.4</v>
      </c>
      <c r="F86" s="5">
        <v>14.013</v>
      </c>
      <c r="G86" s="5">
        <f t="shared" si="5"/>
        <v>336.312</v>
      </c>
      <c r="H86" s="3">
        <v>80</v>
      </c>
      <c r="J86" s="9" t="s">
        <v>707</v>
      </c>
      <c r="K86" s="120">
        <v>3</v>
      </c>
      <c r="L86" s="52"/>
    </row>
    <row r="87" spans="1:12" ht="14.25">
      <c r="A87" s="13">
        <v>82</v>
      </c>
      <c r="B87" s="52" t="s">
        <v>185</v>
      </c>
      <c r="C87" s="117">
        <v>56</v>
      </c>
      <c r="D87" s="16">
        <v>0</v>
      </c>
      <c r="E87" s="2">
        <f t="shared" si="4"/>
        <v>0</v>
      </c>
      <c r="F87" s="56">
        <v>15.195</v>
      </c>
      <c r="G87" s="5">
        <f t="shared" si="5"/>
        <v>0</v>
      </c>
      <c r="H87" s="3">
        <v>0</v>
      </c>
      <c r="J87" s="9" t="s">
        <v>159</v>
      </c>
      <c r="K87" s="120">
        <v>6</v>
      </c>
      <c r="L87" s="52"/>
    </row>
    <row r="88" spans="1:12" ht="14.25">
      <c r="A88" s="13">
        <v>38</v>
      </c>
      <c r="B88" s="52" t="s">
        <v>138</v>
      </c>
      <c r="C88" s="117">
        <v>301</v>
      </c>
      <c r="D88" s="16">
        <v>54</v>
      </c>
      <c r="E88" s="2">
        <f t="shared" si="4"/>
        <v>0.17940199335548174</v>
      </c>
      <c r="F88" s="5">
        <v>3.613</v>
      </c>
      <c r="G88" s="5">
        <f t="shared" si="5"/>
        <v>195.102</v>
      </c>
      <c r="H88" s="3">
        <v>26</v>
      </c>
      <c r="J88" s="9" t="s">
        <v>708</v>
      </c>
      <c r="K88" s="120">
        <v>4</v>
      </c>
      <c r="L88" s="52"/>
    </row>
    <row r="89" spans="1:12" ht="14.25">
      <c r="A89" s="13">
        <v>13</v>
      </c>
      <c r="B89" s="52" t="s">
        <v>233</v>
      </c>
      <c r="C89" s="117">
        <v>85</v>
      </c>
      <c r="D89" s="16">
        <v>32</v>
      </c>
      <c r="E89" s="2">
        <f t="shared" si="4"/>
        <v>0.3764705882352941</v>
      </c>
      <c r="F89" s="5">
        <v>10.189</v>
      </c>
      <c r="G89" s="5">
        <f t="shared" si="5"/>
        <v>326.048</v>
      </c>
      <c r="H89" s="123">
        <v>76</v>
      </c>
      <c r="J89" s="9" t="s">
        <v>709</v>
      </c>
      <c r="K89" s="120">
        <v>12</v>
      </c>
      <c r="L89" s="52"/>
    </row>
    <row r="90" spans="1:12" ht="14.25">
      <c r="A90" s="13">
        <v>58</v>
      </c>
      <c r="B90" s="52" t="s">
        <v>139</v>
      </c>
      <c r="C90" s="117">
        <v>68</v>
      </c>
      <c r="D90" s="16">
        <v>8</v>
      </c>
      <c r="E90" s="2">
        <f t="shared" si="4"/>
        <v>0.11764705882352941</v>
      </c>
      <c r="F90" s="5">
        <v>13.013</v>
      </c>
      <c r="G90" s="5">
        <f t="shared" si="5"/>
        <v>104.104</v>
      </c>
      <c r="H90" s="123">
        <v>10</v>
      </c>
      <c r="J90" s="9" t="s">
        <v>710</v>
      </c>
      <c r="K90" s="120">
        <v>34</v>
      </c>
      <c r="L90" s="52"/>
    </row>
    <row r="91" spans="3:12" ht="14.25">
      <c r="C91" s="119">
        <v>11000</v>
      </c>
      <c r="E91" s="2"/>
      <c r="G91" s="5"/>
      <c r="J91" s="9" t="s">
        <v>711</v>
      </c>
      <c r="K91" s="120">
        <v>20</v>
      </c>
      <c r="L91" s="52"/>
    </row>
    <row r="92" spans="5:12" ht="14.25">
      <c r="E92" s="2"/>
      <c r="G92" s="5"/>
      <c r="J92" s="9" t="s">
        <v>712</v>
      </c>
      <c r="K92" s="120">
        <v>1</v>
      </c>
      <c r="L92" s="52"/>
    </row>
    <row r="93" spans="5:12" ht="14.25">
      <c r="E93" s="2"/>
      <c r="G93" s="5"/>
      <c r="J93" s="9" t="s">
        <v>713</v>
      </c>
      <c r="K93" s="120">
        <v>1</v>
      </c>
      <c r="L93" s="52"/>
    </row>
    <row r="94" spans="5:11" ht="12.75">
      <c r="E94" s="2"/>
      <c r="G94" s="5"/>
      <c r="J94" s="9" t="s">
        <v>714</v>
      </c>
      <c r="K94" s="120">
        <v>2</v>
      </c>
    </row>
    <row r="95" spans="5:11" ht="12.75">
      <c r="E95" s="2"/>
      <c r="G95" s="5"/>
      <c r="J95" s="9" t="s">
        <v>715</v>
      </c>
      <c r="K95" s="120">
        <v>4</v>
      </c>
    </row>
    <row r="96" spans="5:11" ht="12.75">
      <c r="E96" s="2"/>
      <c r="G96" s="5"/>
      <c r="J96" s="9" t="s">
        <v>716</v>
      </c>
      <c r="K96" s="120">
        <v>1</v>
      </c>
    </row>
    <row r="97" spans="4:11" ht="12.75">
      <c r="D97" s="2"/>
      <c r="E97" s="2"/>
      <c r="G97" s="5"/>
      <c r="J97" s="9" t="s">
        <v>717</v>
      </c>
      <c r="K97" s="120">
        <v>2</v>
      </c>
    </row>
    <row r="98" spans="5:11" ht="12.75">
      <c r="E98" s="2"/>
      <c r="G98" s="5"/>
      <c r="J98" s="9" t="s">
        <v>718</v>
      </c>
      <c r="K98" s="120">
        <v>1</v>
      </c>
    </row>
    <row r="99" spans="10:11" ht="12.75">
      <c r="J99" s="9" t="s">
        <v>719</v>
      </c>
      <c r="K99" s="120">
        <v>2</v>
      </c>
    </row>
    <row r="100" spans="10:11" ht="12.75">
      <c r="J100" s="9" t="s">
        <v>720</v>
      </c>
      <c r="K100" s="120">
        <v>2</v>
      </c>
    </row>
    <row r="101" spans="10:11" ht="12.75">
      <c r="J101" s="9" t="s">
        <v>721</v>
      </c>
      <c r="K101" s="120">
        <v>1</v>
      </c>
    </row>
    <row r="102" spans="10:11" ht="12.75">
      <c r="J102" s="9" t="s">
        <v>722</v>
      </c>
      <c r="K102" s="120">
        <v>45</v>
      </c>
    </row>
    <row r="103" spans="10:11" ht="12.75">
      <c r="J103" s="9" t="s">
        <v>723</v>
      </c>
      <c r="K103" s="120">
        <v>1</v>
      </c>
    </row>
    <row r="104" spans="10:11" ht="12.75">
      <c r="J104" s="9" t="s">
        <v>724</v>
      </c>
      <c r="K104" s="120">
        <v>2</v>
      </c>
    </row>
    <row r="105" spans="10:11" ht="12.75">
      <c r="J105" s="9" t="s">
        <v>725</v>
      </c>
      <c r="K105" s="120">
        <v>1</v>
      </c>
    </row>
    <row r="106" spans="10:11" ht="12.75">
      <c r="J106" s="9" t="s">
        <v>726</v>
      </c>
      <c r="K106" s="120">
        <v>1</v>
      </c>
    </row>
    <row r="107" spans="10:11" ht="12.75">
      <c r="J107" s="9" t="s">
        <v>727</v>
      </c>
      <c r="K107" s="120">
        <v>132</v>
      </c>
    </row>
    <row r="108" spans="10:11" ht="12.75">
      <c r="J108" s="9" t="s">
        <v>728</v>
      </c>
      <c r="K108" s="120">
        <v>105</v>
      </c>
    </row>
    <row r="109" spans="10:11" ht="12.75">
      <c r="J109" s="9" t="s">
        <v>729</v>
      </c>
      <c r="K109" s="120">
        <v>1</v>
      </c>
    </row>
    <row r="110" spans="10:11" ht="12.75">
      <c r="J110" s="9" t="s">
        <v>730</v>
      </c>
      <c r="K110" s="120">
        <v>3</v>
      </c>
    </row>
    <row r="111" spans="10:11" ht="12.75">
      <c r="J111" s="9" t="s">
        <v>731</v>
      </c>
      <c r="K111" s="120">
        <v>12</v>
      </c>
    </row>
    <row r="112" spans="10:11" ht="12.75">
      <c r="J112" s="9" t="s">
        <v>732</v>
      </c>
      <c r="K112" s="120">
        <v>7</v>
      </c>
    </row>
    <row r="113" spans="10:11" ht="12.75">
      <c r="J113" s="9" t="s">
        <v>733</v>
      </c>
      <c r="K113" s="120">
        <v>42</v>
      </c>
    </row>
    <row r="114" spans="10:11" ht="12.75">
      <c r="J114" s="9" t="s">
        <v>734</v>
      </c>
      <c r="K114" s="120">
        <v>2</v>
      </c>
    </row>
    <row r="115" spans="10:11" ht="12.75">
      <c r="J115" s="9" t="s">
        <v>735</v>
      </c>
      <c r="K115" s="120">
        <v>1</v>
      </c>
    </row>
    <row r="116" spans="10:11" ht="12.75">
      <c r="J116" s="9" t="s">
        <v>736</v>
      </c>
      <c r="K116" s="120">
        <v>1</v>
      </c>
    </row>
    <row r="117" spans="10:11" ht="12.75">
      <c r="J117" s="9" t="s">
        <v>160</v>
      </c>
      <c r="K117" s="120">
        <v>7</v>
      </c>
    </row>
    <row r="118" spans="10:11" ht="12.75">
      <c r="J118" s="9" t="s">
        <v>737</v>
      </c>
      <c r="K118" s="120">
        <v>9</v>
      </c>
    </row>
    <row r="119" spans="10:11" ht="12.75">
      <c r="J119" s="9" t="s">
        <v>738</v>
      </c>
      <c r="K119" s="120">
        <v>2</v>
      </c>
    </row>
    <row r="120" spans="10:11" ht="12.75">
      <c r="J120" s="9" t="s">
        <v>739</v>
      </c>
      <c r="K120" s="120">
        <v>10</v>
      </c>
    </row>
    <row r="121" spans="10:11" ht="12.75">
      <c r="J121" s="9" t="s">
        <v>740</v>
      </c>
      <c r="K121" s="120">
        <v>69</v>
      </c>
    </row>
    <row r="122" spans="10:11" ht="12.75">
      <c r="J122" s="9" t="s">
        <v>741</v>
      </c>
      <c r="K122" s="120">
        <v>1</v>
      </c>
    </row>
    <row r="123" spans="10:11" ht="12.75">
      <c r="J123" s="9" t="s">
        <v>742</v>
      </c>
      <c r="K123" s="120">
        <v>1</v>
      </c>
    </row>
    <row r="124" spans="10:11" ht="12.75">
      <c r="J124" s="9" t="s">
        <v>743</v>
      </c>
      <c r="K124" s="120">
        <v>80</v>
      </c>
    </row>
    <row r="125" spans="10:11" ht="12.75">
      <c r="J125" s="9" t="s">
        <v>168</v>
      </c>
      <c r="K125" s="120">
        <v>1</v>
      </c>
    </row>
    <row r="126" spans="10:11" ht="12.75">
      <c r="J126" s="9" t="s">
        <v>744</v>
      </c>
      <c r="K126" s="120">
        <v>2</v>
      </c>
    </row>
    <row r="127" spans="10:11" ht="12.75">
      <c r="J127" s="9" t="s">
        <v>745</v>
      </c>
      <c r="K127" s="120">
        <v>1</v>
      </c>
    </row>
    <row r="128" spans="10:11" ht="12.75">
      <c r="J128" s="9" t="s">
        <v>746</v>
      </c>
      <c r="K128" s="120">
        <v>13</v>
      </c>
    </row>
    <row r="129" spans="10:11" ht="12.75">
      <c r="J129" s="9" t="s">
        <v>747</v>
      </c>
      <c r="K129" s="120">
        <v>52</v>
      </c>
    </row>
    <row r="130" spans="10:11" ht="12.75">
      <c r="J130" s="9" t="s">
        <v>748</v>
      </c>
      <c r="K130" s="120">
        <v>1</v>
      </c>
    </row>
    <row r="131" spans="10:11" ht="12.75">
      <c r="J131" s="9" t="s">
        <v>749</v>
      </c>
      <c r="K131" s="120">
        <v>1</v>
      </c>
    </row>
    <row r="132" spans="10:11" ht="12.75">
      <c r="J132" s="9" t="s">
        <v>750</v>
      </c>
      <c r="K132" s="120">
        <v>2</v>
      </c>
    </row>
    <row r="133" spans="10:11" ht="12.75">
      <c r="J133" s="9" t="s">
        <v>751</v>
      </c>
      <c r="K133" s="120">
        <v>2</v>
      </c>
    </row>
    <row r="134" spans="10:11" ht="12.75">
      <c r="J134" s="9" t="s">
        <v>752</v>
      </c>
      <c r="K134" s="120">
        <v>2</v>
      </c>
    </row>
    <row r="135" spans="10:11" ht="12.75">
      <c r="J135" s="9" t="s">
        <v>753</v>
      </c>
      <c r="K135" s="120">
        <v>2</v>
      </c>
    </row>
    <row r="136" spans="10:11" ht="12.75">
      <c r="J136" s="9" t="s">
        <v>754</v>
      </c>
      <c r="K136" s="120">
        <v>103</v>
      </c>
    </row>
    <row r="137" spans="10:11" ht="12.75">
      <c r="J137" s="9" t="s">
        <v>755</v>
      </c>
      <c r="K137" s="120">
        <v>1</v>
      </c>
    </row>
    <row r="138" spans="10:11" ht="12.75">
      <c r="J138" s="9" t="s">
        <v>756</v>
      </c>
      <c r="K138" s="120">
        <v>8</v>
      </c>
    </row>
    <row r="139" spans="10:11" ht="12.75">
      <c r="J139" s="9" t="s">
        <v>757</v>
      </c>
      <c r="K139" s="120">
        <v>3</v>
      </c>
    </row>
    <row r="140" spans="10:11" ht="12.75">
      <c r="J140" s="9" t="s">
        <v>758</v>
      </c>
      <c r="K140" s="120">
        <v>28</v>
      </c>
    </row>
    <row r="141" spans="10:11" ht="12.75">
      <c r="J141" s="9" t="s">
        <v>759</v>
      </c>
      <c r="K141" s="120">
        <v>1</v>
      </c>
    </row>
    <row r="142" spans="10:11" ht="12.75">
      <c r="J142" s="9" t="s">
        <v>760</v>
      </c>
      <c r="K142" s="120">
        <v>8</v>
      </c>
    </row>
    <row r="143" spans="10:11" ht="12.75">
      <c r="J143" s="9" t="s">
        <v>761</v>
      </c>
      <c r="K143" s="120">
        <v>16</v>
      </c>
    </row>
    <row r="144" spans="10:11" ht="12.75">
      <c r="J144" s="9" t="s">
        <v>762</v>
      </c>
      <c r="K144" s="120">
        <v>1</v>
      </c>
    </row>
    <row r="145" spans="10:11" ht="12.75">
      <c r="J145" s="9" t="s">
        <v>763</v>
      </c>
      <c r="K145" s="120">
        <v>5</v>
      </c>
    </row>
    <row r="146" spans="10:11" ht="12.75">
      <c r="J146" s="9" t="s">
        <v>764</v>
      </c>
      <c r="K146" s="120">
        <v>9</v>
      </c>
    </row>
    <row r="147" spans="10:11" ht="12.75">
      <c r="J147" s="9" t="s">
        <v>765</v>
      </c>
      <c r="K147" s="120">
        <v>78</v>
      </c>
    </row>
    <row r="148" spans="10:11" ht="12.75">
      <c r="J148" s="9" t="s">
        <v>766</v>
      </c>
      <c r="K148" s="120">
        <v>1</v>
      </c>
    </row>
    <row r="149" spans="10:11" ht="12.75">
      <c r="J149" s="9" t="s">
        <v>767</v>
      </c>
      <c r="K149" s="120">
        <v>6</v>
      </c>
    </row>
    <row r="150" spans="10:11" ht="12.75">
      <c r="J150" s="9" t="s">
        <v>768</v>
      </c>
      <c r="K150" s="120">
        <v>18</v>
      </c>
    </row>
    <row r="151" spans="10:11" ht="12.75">
      <c r="J151" s="9" t="s">
        <v>769</v>
      </c>
      <c r="K151" s="120">
        <v>3</v>
      </c>
    </row>
    <row r="152" spans="10:11" ht="12.75">
      <c r="J152" s="9" t="s">
        <v>770</v>
      </c>
      <c r="K152" s="120">
        <v>50</v>
      </c>
    </row>
    <row r="153" spans="10:11" ht="12.75">
      <c r="J153" s="9" t="s">
        <v>771</v>
      </c>
      <c r="K153" s="120">
        <v>1</v>
      </c>
    </row>
    <row r="154" spans="10:11" ht="12.75">
      <c r="J154" s="9" t="s">
        <v>772</v>
      </c>
      <c r="K154" s="120">
        <v>1</v>
      </c>
    </row>
    <row r="155" spans="10:11" ht="12.75">
      <c r="J155" s="9" t="s">
        <v>773</v>
      </c>
      <c r="K155" s="120">
        <v>25</v>
      </c>
    </row>
    <row r="156" spans="10:11" ht="12.75">
      <c r="J156" s="9" t="s">
        <v>774</v>
      </c>
      <c r="K156" s="120">
        <v>2113</v>
      </c>
    </row>
    <row r="157" spans="10:11" ht="12.75">
      <c r="J157" s="9" t="s">
        <v>775</v>
      </c>
      <c r="K157" s="120">
        <v>1</v>
      </c>
    </row>
    <row r="158" spans="10:11" ht="12.75">
      <c r="J158" s="9" t="s">
        <v>776</v>
      </c>
      <c r="K158" s="120">
        <v>2</v>
      </c>
    </row>
    <row r="159" spans="10:11" ht="12.75">
      <c r="J159" s="9" t="s">
        <v>777</v>
      </c>
      <c r="K159" s="120">
        <v>81</v>
      </c>
    </row>
    <row r="160" spans="10:11" ht="12.75">
      <c r="J160" s="9" t="s">
        <v>778</v>
      </c>
      <c r="K160" s="120">
        <v>1</v>
      </c>
    </row>
    <row r="161" spans="10:11" ht="12.75">
      <c r="J161" s="9" t="s">
        <v>779</v>
      </c>
      <c r="K161" s="120">
        <v>1</v>
      </c>
    </row>
    <row r="162" spans="10:11" ht="12.75">
      <c r="J162" s="9" t="s">
        <v>780</v>
      </c>
      <c r="K162" s="120">
        <v>60</v>
      </c>
    </row>
    <row r="163" spans="10:11" ht="12.75">
      <c r="J163" s="9" t="s">
        <v>781</v>
      </c>
      <c r="K163" s="120">
        <v>39</v>
      </c>
    </row>
    <row r="164" spans="10:11" ht="12.75">
      <c r="J164" s="9" t="s">
        <v>782</v>
      </c>
      <c r="K164" s="120">
        <v>4</v>
      </c>
    </row>
    <row r="165" spans="10:11" ht="12.75">
      <c r="J165" s="9" t="s">
        <v>783</v>
      </c>
      <c r="K165" s="120">
        <v>22</v>
      </c>
    </row>
    <row r="166" spans="10:11" ht="12.75">
      <c r="J166" s="9" t="s">
        <v>784</v>
      </c>
      <c r="K166" s="120">
        <v>1</v>
      </c>
    </row>
    <row r="167" spans="10:11" ht="12.75">
      <c r="J167" s="9" t="s">
        <v>785</v>
      </c>
      <c r="K167" s="120">
        <v>1</v>
      </c>
    </row>
    <row r="168" spans="10:11" ht="12.75">
      <c r="J168" s="9" t="s">
        <v>786</v>
      </c>
      <c r="K168" s="120">
        <v>8</v>
      </c>
    </row>
    <row r="169" spans="10:11" ht="12.75">
      <c r="J169" s="9" t="s">
        <v>787</v>
      </c>
      <c r="K169" s="120">
        <v>54</v>
      </c>
    </row>
    <row r="170" spans="10:11" ht="12.75">
      <c r="J170" s="9" t="s">
        <v>788</v>
      </c>
      <c r="K170" s="120">
        <v>12</v>
      </c>
    </row>
    <row r="171" spans="10:11" ht="12.75">
      <c r="J171" s="9" t="s">
        <v>194</v>
      </c>
      <c r="K171" s="120">
        <v>1</v>
      </c>
    </row>
    <row r="172" spans="10:11" ht="12.75">
      <c r="J172" s="9" t="s">
        <v>789</v>
      </c>
      <c r="K172" s="120">
        <v>32</v>
      </c>
    </row>
    <row r="173" spans="10:11" ht="12.75">
      <c r="J173" s="9" t="s">
        <v>790</v>
      </c>
      <c r="K173" s="120">
        <v>3</v>
      </c>
    </row>
    <row r="174" spans="10:11" ht="12.75">
      <c r="J174" s="9" t="s">
        <v>791</v>
      </c>
      <c r="K174" s="120">
        <v>9</v>
      </c>
    </row>
    <row r="175" spans="10:11" ht="12.75">
      <c r="J175" s="9" t="s">
        <v>792</v>
      </c>
      <c r="K175" s="120">
        <v>2</v>
      </c>
    </row>
    <row r="176" spans="10:11" ht="12.75">
      <c r="J176" s="9" t="s">
        <v>74</v>
      </c>
      <c r="K176" s="120">
        <v>8</v>
      </c>
    </row>
    <row r="177" spans="10:11" ht="12.75">
      <c r="J177" s="9" t="s">
        <v>793</v>
      </c>
      <c r="K177" s="120">
        <v>2</v>
      </c>
    </row>
    <row r="178" spans="10:11" ht="12.75">
      <c r="J178" s="9" t="s">
        <v>272</v>
      </c>
      <c r="K178" s="120">
        <v>2</v>
      </c>
    </row>
    <row r="179" spans="10:11" ht="15">
      <c r="J179" s="121" t="s">
        <v>265</v>
      </c>
      <c r="K179" s="122">
        <v>4939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19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22.710937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8" s="1" customFormat="1" ht="12.75">
      <c r="A4" s="9"/>
      <c r="B4" s="1" t="s">
        <v>0</v>
      </c>
      <c r="C4" s="23"/>
      <c r="D4" s="1" t="s">
        <v>40</v>
      </c>
      <c r="F4" s="1" t="s">
        <v>329</v>
      </c>
      <c r="H4" s="21" t="s">
        <v>224</v>
      </c>
    </row>
    <row r="5" spans="1:3" s="1" customFormat="1" ht="12.75">
      <c r="A5" s="9"/>
      <c r="C5" s="23"/>
    </row>
    <row r="6" spans="1:6" s="1" customFormat="1" ht="12.75">
      <c r="A6" s="9"/>
      <c r="C6" s="23"/>
      <c r="F6" s="6"/>
    </row>
    <row r="7" spans="1:8" ht="12.75">
      <c r="A7" s="9" t="s">
        <v>10</v>
      </c>
      <c r="C7" s="19" t="s">
        <v>2</v>
      </c>
      <c r="D7" s="31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3:11" ht="12.75">
      <c r="C8" s="24"/>
      <c r="G8" s="9" t="s">
        <v>8</v>
      </c>
      <c r="J8" t="s">
        <v>269</v>
      </c>
      <c r="K8" t="s">
        <v>8</v>
      </c>
    </row>
    <row r="9" spans="1:11" ht="14.25">
      <c r="A9" s="13">
        <v>60</v>
      </c>
      <c r="B9" s="52" t="s">
        <v>141</v>
      </c>
      <c r="C9" s="53">
        <v>23</v>
      </c>
      <c r="D9" s="16">
        <v>1</v>
      </c>
      <c r="E9" s="2">
        <f aca="true" t="shared" si="0" ref="E9:E40">+D9/C9</f>
        <v>0.043478260869565216</v>
      </c>
      <c r="F9" s="5">
        <v>30</v>
      </c>
      <c r="G9" s="5">
        <f aca="true" t="shared" si="1" ref="G9:G40">F9*D9</f>
        <v>30</v>
      </c>
      <c r="H9" s="3">
        <v>10</v>
      </c>
      <c r="K9">
        <v>435</v>
      </c>
    </row>
    <row r="10" spans="1:11" ht="14.25">
      <c r="A10" s="13">
        <v>29</v>
      </c>
      <c r="B10" s="52" t="s">
        <v>153</v>
      </c>
      <c r="C10" s="62">
        <v>822</v>
      </c>
      <c r="D10" s="16">
        <v>66</v>
      </c>
      <c r="E10" s="2">
        <f t="shared" si="0"/>
        <v>0.08029197080291971</v>
      </c>
      <c r="F10" s="5">
        <v>1.964</v>
      </c>
      <c r="G10" s="5">
        <f t="shared" si="1"/>
        <v>129.624</v>
      </c>
      <c r="H10" s="3">
        <v>44</v>
      </c>
      <c r="J10" t="s">
        <v>143</v>
      </c>
      <c r="K10">
        <v>33</v>
      </c>
    </row>
    <row r="11" spans="1:11" ht="14.25">
      <c r="A11" s="13">
        <v>31</v>
      </c>
      <c r="B11" s="52" t="s">
        <v>85</v>
      </c>
      <c r="C11" s="53">
        <v>50</v>
      </c>
      <c r="D11" s="16">
        <v>7</v>
      </c>
      <c r="E11" s="2">
        <f t="shared" si="0"/>
        <v>0.14</v>
      </c>
      <c r="F11" s="5">
        <v>16.613</v>
      </c>
      <c r="G11" s="5">
        <f t="shared" si="1"/>
        <v>116.291</v>
      </c>
      <c r="H11" s="3">
        <v>40</v>
      </c>
      <c r="J11" t="s">
        <v>202</v>
      </c>
      <c r="K11">
        <v>1</v>
      </c>
    </row>
    <row r="12" spans="1:11" ht="14.25">
      <c r="A12" s="13">
        <v>67</v>
      </c>
      <c r="B12" s="52" t="s">
        <v>86</v>
      </c>
      <c r="C12" s="53">
        <v>40</v>
      </c>
      <c r="D12" s="16">
        <v>0</v>
      </c>
      <c r="E12" s="2">
        <f t="shared" si="0"/>
        <v>0</v>
      </c>
      <c r="F12" s="5">
        <v>20.513</v>
      </c>
      <c r="G12" s="5">
        <f t="shared" si="1"/>
        <v>0</v>
      </c>
      <c r="H12" s="3">
        <v>0</v>
      </c>
      <c r="J12" t="s">
        <v>156</v>
      </c>
      <c r="K12">
        <v>66</v>
      </c>
    </row>
    <row r="13" spans="1:11" ht="14.25">
      <c r="A13" s="13">
        <v>1</v>
      </c>
      <c r="B13" s="52" t="s">
        <v>5</v>
      </c>
      <c r="C13" s="53">
        <v>44</v>
      </c>
      <c r="D13" s="16">
        <v>35</v>
      </c>
      <c r="E13" s="2">
        <f t="shared" si="0"/>
        <v>0.7954545454545454</v>
      </c>
      <c r="F13" s="5">
        <v>20.513</v>
      </c>
      <c r="G13" s="5">
        <f t="shared" si="1"/>
        <v>717.955</v>
      </c>
      <c r="H13" s="3">
        <v>100</v>
      </c>
      <c r="J13" t="s">
        <v>283</v>
      </c>
      <c r="K13">
        <v>1</v>
      </c>
    </row>
    <row r="14" spans="1:11" ht="14.25">
      <c r="A14" s="13">
        <v>68</v>
      </c>
      <c r="B14" s="52" t="s">
        <v>226</v>
      </c>
      <c r="C14" s="53">
        <v>30</v>
      </c>
      <c r="D14" s="16">
        <v>0</v>
      </c>
      <c r="E14" s="2">
        <f t="shared" si="0"/>
        <v>0</v>
      </c>
      <c r="F14" s="5">
        <v>29.467</v>
      </c>
      <c r="G14" s="5">
        <f t="shared" si="1"/>
        <v>0</v>
      </c>
      <c r="H14" s="3">
        <v>0</v>
      </c>
      <c r="J14" t="s">
        <v>42</v>
      </c>
      <c r="K14">
        <v>7</v>
      </c>
    </row>
    <row r="15" spans="1:11" ht="14.25">
      <c r="A15" s="13">
        <v>54</v>
      </c>
      <c r="B15" s="52" t="s">
        <v>196</v>
      </c>
      <c r="C15" s="53">
        <v>165</v>
      </c>
      <c r="D15" s="16">
        <v>8</v>
      </c>
      <c r="E15" s="2">
        <f t="shared" si="0"/>
        <v>0.048484848484848485</v>
      </c>
      <c r="F15" s="5">
        <v>5.74</v>
      </c>
      <c r="G15" s="5">
        <f t="shared" si="1"/>
        <v>45.92</v>
      </c>
      <c r="H15" s="3">
        <v>10</v>
      </c>
      <c r="J15" t="s">
        <v>284</v>
      </c>
      <c r="K15">
        <v>2</v>
      </c>
    </row>
    <row r="16" spans="1:11" ht="14.25">
      <c r="A16" s="13">
        <v>33</v>
      </c>
      <c r="B16" s="52" t="s">
        <v>87</v>
      </c>
      <c r="C16" s="53">
        <v>355</v>
      </c>
      <c r="D16" s="16">
        <v>33</v>
      </c>
      <c r="E16" s="2">
        <f t="shared" si="0"/>
        <v>0.09295774647887324</v>
      </c>
      <c r="F16" s="5">
        <v>3.242</v>
      </c>
      <c r="G16" s="5">
        <f t="shared" si="1"/>
        <v>106.986</v>
      </c>
      <c r="H16" s="3">
        <v>36</v>
      </c>
      <c r="J16" t="s">
        <v>5</v>
      </c>
      <c r="K16">
        <v>35</v>
      </c>
    </row>
    <row r="17" spans="1:11" ht="14.25">
      <c r="A17" s="13">
        <v>69</v>
      </c>
      <c r="B17" s="52" t="s">
        <v>88</v>
      </c>
      <c r="C17" s="53">
        <v>36</v>
      </c>
      <c r="D17" s="16">
        <v>0</v>
      </c>
      <c r="E17" s="2">
        <f t="shared" si="0"/>
        <v>0</v>
      </c>
      <c r="F17" s="5">
        <v>23.299</v>
      </c>
      <c r="G17" s="5">
        <f t="shared" si="1"/>
        <v>0</v>
      </c>
      <c r="H17" s="3">
        <v>0</v>
      </c>
      <c r="J17" t="s">
        <v>273</v>
      </c>
      <c r="K17">
        <v>4</v>
      </c>
    </row>
    <row r="18" spans="1:11" ht="14.25">
      <c r="A18" s="13">
        <v>44</v>
      </c>
      <c r="B18" s="52" t="s">
        <v>89</v>
      </c>
      <c r="C18" s="53">
        <v>295</v>
      </c>
      <c r="D18" s="16">
        <v>20</v>
      </c>
      <c r="E18" s="2">
        <f t="shared" si="0"/>
        <v>0.06779661016949153</v>
      </c>
      <c r="F18" s="5">
        <v>3.703</v>
      </c>
      <c r="G18" s="5">
        <f t="shared" si="1"/>
        <v>74.06</v>
      </c>
      <c r="H18" s="3">
        <v>14</v>
      </c>
      <c r="J18" t="s">
        <v>242</v>
      </c>
      <c r="K18">
        <v>1</v>
      </c>
    </row>
    <row r="19" spans="1:11" ht="14.25">
      <c r="A19" s="13">
        <v>65</v>
      </c>
      <c r="B19" s="52" t="s">
        <v>227</v>
      </c>
      <c r="C19" s="53">
        <v>88</v>
      </c>
      <c r="D19" s="16">
        <v>1</v>
      </c>
      <c r="E19" s="2">
        <f t="shared" si="0"/>
        <v>0.011363636363636364</v>
      </c>
      <c r="F19" s="5">
        <v>10.189</v>
      </c>
      <c r="G19" s="5">
        <f t="shared" si="1"/>
        <v>10.189</v>
      </c>
      <c r="H19" s="3">
        <v>10</v>
      </c>
      <c r="J19" t="s">
        <v>196</v>
      </c>
      <c r="K19">
        <v>8</v>
      </c>
    </row>
    <row r="20" spans="1:11" ht="14.25">
      <c r="A20" s="13">
        <v>63</v>
      </c>
      <c r="B20" s="52" t="s">
        <v>90</v>
      </c>
      <c r="C20" s="53">
        <v>40</v>
      </c>
      <c r="D20" s="16">
        <v>1</v>
      </c>
      <c r="E20" s="2">
        <f t="shared" si="0"/>
        <v>0.025</v>
      </c>
      <c r="F20" s="5">
        <v>20.513</v>
      </c>
      <c r="G20" s="5">
        <f t="shared" si="1"/>
        <v>20.513</v>
      </c>
      <c r="H20" s="3">
        <v>10</v>
      </c>
      <c r="J20" t="s">
        <v>285</v>
      </c>
      <c r="K20">
        <v>1</v>
      </c>
    </row>
    <row r="21" spans="1:11" ht="14.25">
      <c r="A21" s="13">
        <v>70</v>
      </c>
      <c r="B21" s="52" t="s">
        <v>91</v>
      </c>
      <c r="C21" s="53">
        <v>27</v>
      </c>
      <c r="D21" s="16">
        <v>0</v>
      </c>
      <c r="E21" s="2">
        <f t="shared" si="0"/>
        <v>0</v>
      </c>
      <c r="F21" s="5">
        <v>30</v>
      </c>
      <c r="G21" s="5">
        <f t="shared" si="1"/>
        <v>0</v>
      </c>
      <c r="H21" s="3">
        <v>0</v>
      </c>
      <c r="J21" t="s">
        <v>144</v>
      </c>
      <c r="K21">
        <v>2</v>
      </c>
    </row>
    <row r="22" spans="1:11" ht="14.25">
      <c r="A22" s="13">
        <v>6</v>
      </c>
      <c r="B22" s="52" t="s">
        <v>92</v>
      </c>
      <c r="C22" s="53">
        <v>255</v>
      </c>
      <c r="D22" s="16">
        <v>63</v>
      </c>
      <c r="E22" s="2">
        <f t="shared" si="0"/>
        <v>0.24705882352941178</v>
      </c>
      <c r="F22" s="5">
        <v>4.133</v>
      </c>
      <c r="G22" s="5">
        <f t="shared" si="1"/>
        <v>260.379</v>
      </c>
      <c r="H22" s="3">
        <v>90</v>
      </c>
      <c r="J22" t="s">
        <v>286</v>
      </c>
      <c r="K22">
        <v>1</v>
      </c>
    </row>
    <row r="23" spans="1:11" ht="14.25">
      <c r="A23" s="13">
        <v>24</v>
      </c>
      <c r="B23" s="52" t="s">
        <v>93</v>
      </c>
      <c r="C23" s="53">
        <v>473</v>
      </c>
      <c r="D23" s="16">
        <v>53</v>
      </c>
      <c r="E23" s="2">
        <f t="shared" si="0"/>
        <v>0.11205073995771671</v>
      </c>
      <c r="F23" s="5">
        <v>2.673</v>
      </c>
      <c r="G23" s="5">
        <f t="shared" si="1"/>
        <v>141.669</v>
      </c>
      <c r="H23" s="3">
        <v>54</v>
      </c>
      <c r="J23" t="s">
        <v>43</v>
      </c>
      <c r="K23">
        <v>20</v>
      </c>
    </row>
    <row r="24" spans="1:11" ht="14.25">
      <c r="A24" s="13">
        <v>45</v>
      </c>
      <c r="B24" s="52" t="s">
        <v>142</v>
      </c>
      <c r="C24" s="53">
        <v>96</v>
      </c>
      <c r="D24" s="16">
        <v>8</v>
      </c>
      <c r="E24" s="2">
        <f t="shared" si="0"/>
        <v>0.08333333333333333</v>
      </c>
      <c r="F24" s="5">
        <v>9.224</v>
      </c>
      <c r="G24" s="5">
        <f t="shared" si="1"/>
        <v>73.792</v>
      </c>
      <c r="H24" s="3">
        <v>12</v>
      </c>
      <c r="J24" t="s">
        <v>287</v>
      </c>
      <c r="K24">
        <v>1</v>
      </c>
    </row>
    <row r="25" spans="1:11" ht="14.25">
      <c r="A25" s="13">
        <v>71</v>
      </c>
      <c r="B25" s="52" t="s">
        <v>268</v>
      </c>
      <c r="C25" s="53">
        <v>21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t="s">
        <v>243</v>
      </c>
      <c r="K25">
        <v>1</v>
      </c>
    </row>
    <row r="26" spans="1:11" ht="14.25">
      <c r="A26" s="13">
        <v>56</v>
      </c>
      <c r="B26" s="52" t="s">
        <v>181</v>
      </c>
      <c r="C26" s="53">
        <v>60</v>
      </c>
      <c r="D26" s="16">
        <v>3</v>
      </c>
      <c r="E26" s="2">
        <f t="shared" si="0"/>
        <v>0.05</v>
      </c>
      <c r="F26" s="5">
        <v>14.013</v>
      </c>
      <c r="G26" s="5">
        <f t="shared" si="1"/>
        <v>42.039</v>
      </c>
      <c r="H26" s="3">
        <v>10</v>
      </c>
      <c r="J26" t="s">
        <v>44</v>
      </c>
      <c r="K26">
        <v>1</v>
      </c>
    </row>
    <row r="27" spans="1:11" ht="14.25">
      <c r="A27" s="13">
        <v>48</v>
      </c>
      <c r="B27" s="52" t="s">
        <v>31</v>
      </c>
      <c r="C27" s="53">
        <v>65</v>
      </c>
      <c r="D27" s="16">
        <v>5</v>
      </c>
      <c r="E27" s="2">
        <f t="shared" si="0"/>
        <v>0.07692307692307693</v>
      </c>
      <c r="F27" s="5">
        <v>13.013</v>
      </c>
      <c r="G27" s="5">
        <f t="shared" si="1"/>
        <v>65.065</v>
      </c>
      <c r="H27" s="3">
        <v>10</v>
      </c>
      <c r="J27" t="s">
        <v>288</v>
      </c>
      <c r="K27">
        <v>1</v>
      </c>
    </row>
    <row r="28" spans="1:11" ht="14.25">
      <c r="A28" s="13">
        <v>72</v>
      </c>
      <c r="B28" s="52" t="s">
        <v>94</v>
      </c>
      <c r="C28" s="53">
        <v>20</v>
      </c>
      <c r="D28" s="16">
        <v>0</v>
      </c>
      <c r="E28" s="2">
        <f t="shared" si="0"/>
        <v>0</v>
      </c>
      <c r="F28" s="5">
        <v>30</v>
      </c>
      <c r="G28" s="5">
        <f t="shared" si="1"/>
        <v>0</v>
      </c>
      <c r="H28" s="3">
        <v>0</v>
      </c>
      <c r="J28" t="s">
        <v>289</v>
      </c>
      <c r="K28">
        <v>1</v>
      </c>
    </row>
    <row r="29" spans="1:11" ht="14.25">
      <c r="A29" s="13">
        <v>51</v>
      </c>
      <c r="B29" s="52" t="s">
        <v>95</v>
      </c>
      <c r="C29" s="53">
        <v>201</v>
      </c>
      <c r="D29" s="16">
        <v>11</v>
      </c>
      <c r="E29" s="2">
        <f t="shared" si="0"/>
        <v>0.05472636815920398</v>
      </c>
      <c r="F29" s="56">
        <v>4.913</v>
      </c>
      <c r="G29" s="5">
        <f t="shared" si="1"/>
        <v>54.043000000000006</v>
      </c>
      <c r="H29" s="3">
        <v>10</v>
      </c>
      <c r="J29" t="s">
        <v>45</v>
      </c>
      <c r="K29">
        <v>63</v>
      </c>
    </row>
    <row r="30" spans="1:11" ht="14.25">
      <c r="A30" s="13">
        <v>15</v>
      </c>
      <c r="B30" s="52" t="s">
        <v>171</v>
      </c>
      <c r="C30" s="53">
        <v>66</v>
      </c>
      <c r="D30" s="17">
        <v>15</v>
      </c>
      <c r="E30" s="2">
        <f t="shared" si="0"/>
        <v>0.22727272727272727</v>
      </c>
      <c r="F30" s="5">
        <v>13.013</v>
      </c>
      <c r="G30" s="5">
        <f t="shared" si="1"/>
        <v>195.195</v>
      </c>
      <c r="H30" s="3">
        <v>72</v>
      </c>
      <c r="J30" t="s">
        <v>197</v>
      </c>
      <c r="K30">
        <v>3</v>
      </c>
    </row>
    <row r="31" spans="1:11" ht="14.25">
      <c r="A31" s="13">
        <v>21</v>
      </c>
      <c r="B31" s="52" t="s">
        <v>96</v>
      </c>
      <c r="C31" s="53">
        <v>291</v>
      </c>
      <c r="D31" s="16">
        <v>42</v>
      </c>
      <c r="E31" s="2">
        <f t="shared" si="0"/>
        <v>0.14432989690721648</v>
      </c>
      <c r="F31" s="5">
        <v>3.703</v>
      </c>
      <c r="G31" s="5">
        <f t="shared" si="1"/>
        <v>155.52599999999998</v>
      </c>
      <c r="H31" s="3">
        <v>60</v>
      </c>
      <c r="J31" t="s">
        <v>186</v>
      </c>
      <c r="K31">
        <v>53</v>
      </c>
    </row>
    <row r="32" spans="1:11" ht="14.25">
      <c r="A32" s="13">
        <v>16</v>
      </c>
      <c r="B32" s="52" t="s">
        <v>97</v>
      </c>
      <c r="C32" s="53">
        <v>55</v>
      </c>
      <c r="D32" s="16">
        <v>12</v>
      </c>
      <c r="E32" s="2">
        <f t="shared" si="0"/>
        <v>0.21818181818181817</v>
      </c>
      <c r="F32" s="5">
        <v>15.195</v>
      </c>
      <c r="G32" s="5">
        <f t="shared" si="1"/>
        <v>182.34</v>
      </c>
      <c r="H32" s="3">
        <v>70</v>
      </c>
      <c r="J32" t="s">
        <v>169</v>
      </c>
      <c r="K32">
        <v>8</v>
      </c>
    </row>
    <row r="33" spans="1:11" ht="14.25">
      <c r="A33" s="13">
        <v>73</v>
      </c>
      <c r="B33" s="52" t="s">
        <v>98</v>
      </c>
      <c r="C33" s="53">
        <v>24</v>
      </c>
      <c r="D33" s="16">
        <v>0</v>
      </c>
      <c r="E33" s="2">
        <f t="shared" si="0"/>
        <v>0</v>
      </c>
      <c r="F33" s="5">
        <v>30</v>
      </c>
      <c r="G33" s="5">
        <f t="shared" si="1"/>
        <v>0</v>
      </c>
      <c r="H33" s="3">
        <v>0</v>
      </c>
      <c r="J33" t="s">
        <v>145</v>
      </c>
      <c r="K33">
        <v>1</v>
      </c>
    </row>
    <row r="34" spans="1:11" ht="14.25">
      <c r="A34" s="13">
        <v>39</v>
      </c>
      <c r="B34" s="52" t="s">
        <v>167</v>
      </c>
      <c r="C34" s="53">
        <v>73</v>
      </c>
      <c r="D34" s="17">
        <v>7</v>
      </c>
      <c r="E34" s="2">
        <f t="shared" si="0"/>
        <v>0.0958904109589041</v>
      </c>
      <c r="F34" s="5">
        <v>12.156</v>
      </c>
      <c r="G34" s="5">
        <f t="shared" si="1"/>
        <v>85.092</v>
      </c>
      <c r="H34" s="3">
        <v>24</v>
      </c>
      <c r="J34" t="s">
        <v>290</v>
      </c>
      <c r="K34">
        <v>1</v>
      </c>
    </row>
    <row r="35" spans="1:11" ht="14.25">
      <c r="A35" s="13">
        <v>74</v>
      </c>
      <c r="B35" s="52" t="s">
        <v>99</v>
      </c>
      <c r="C35" s="62">
        <v>27</v>
      </c>
      <c r="D35" s="16">
        <v>0</v>
      </c>
      <c r="E35" s="2">
        <f t="shared" si="0"/>
        <v>0</v>
      </c>
      <c r="F35" s="5">
        <v>30</v>
      </c>
      <c r="G35" s="5">
        <f t="shared" si="1"/>
        <v>0</v>
      </c>
      <c r="H35" s="3">
        <v>0</v>
      </c>
      <c r="J35" t="s">
        <v>291</v>
      </c>
      <c r="K35">
        <v>2</v>
      </c>
    </row>
    <row r="36" spans="1:11" ht="14.25">
      <c r="A36" s="13">
        <v>38</v>
      </c>
      <c r="B36" s="52" t="s">
        <v>100</v>
      </c>
      <c r="C36" s="53">
        <v>167</v>
      </c>
      <c r="D36" s="16">
        <v>15</v>
      </c>
      <c r="E36" s="2">
        <f t="shared" si="0"/>
        <v>0.08982035928143713</v>
      </c>
      <c r="F36" s="5">
        <v>5.74</v>
      </c>
      <c r="G36" s="5">
        <f t="shared" si="1"/>
        <v>86.10000000000001</v>
      </c>
      <c r="H36" s="3">
        <v>26</v>
      </c>
      <c r="J36" t="s">
        <v>204</v>
      </c>
      <c r="K36">
        <v>3</v>
      </c>
    </row>
    <row r="37" spans="1:11" ht="14.25">
      <c r="A37" s="13">
        <v>62</v>
      </c>
      <c r="B37" s="52" t="s">
        <v>101</v>
      </c>
      <c r="C37" s="53">
        <v>30</v>
      </c>
      <c r="D37" s="16">
        <v>1</v>
      </c>
      <c r="E37" s="2">
        <f t="shared" si="0"/>
        <v>0.03333333333333333</v>
      </c>
      <c r="F37" s="5">
        <v>29.467</v>
      </c>
      <c r="G37" s="5">
        <f t="shared" si="1"/>
        <v>29.467</v>
      </c>
      <c r="H37" s="3">
        <v>10</v>
      </c>
      <c r="J37" t="s">
        <v>31</v>
      </c>
      <c r="K37">
        <v>5</v>
      </c>
    </row>
    <row r="38" spans="1:11" ht="14.25">
      <c r="A38" s="13">
        <v>43</v>
      </c>
      <c r="B38" s="52" t="s">
        <v>102</v>
      </c>
      <c r="C38" s="53">
        <v>82</v>
      </c>
      <c r="D38" s="16">
        <v>7</v>
      </c>
      <c r="E38" s="2">
        <f t="shared" si="0"/>
        <v>0.08536585365853659</v>
      </c>
      <c r="F38" s="5">
        <v>10.763</v>
      </c>
      <c r="G38" s="5">
        <f t="shared" si="1"/>
        <v>75.341</v>
      </c>
      <c r="H38" s="3">
        <v>16</v>
      </c>
      <c r="J38" t="s">
        <v>266</v>
      </c>
      <c r="K38">
        <v>3</v>
      </c>
    </row>
    <row r="39" spans="1:11" ht="14.25">
      <c r="A39" s="13">
        <v>53</v>
      </c>
      <c r="B39" s="52" t="s">
        <v>103</v>
      </c>
      <c r="C39" s="53">
        <v>35</v>
      </c>
      <c r="D39" s="16">
        <v>2</v>
      </c>
      <c r="E39" s="2">
        <f t="shared" si="0"/>
        <v>0.05714285714285714</v>
      </c>
      <c r="F39" s="5">
        <v>23.299</v>
      </c>
      <c r="G39" s="5">
        <f t="shared" si="1"/>
        <v>46.598</v>
      </c>
      <c r="H39" s="3">
        <v>10</v>
      </c>
      <c r="J39" t="s">
        <v>292</v>
      </c>
      <c r="K39">
        <v>1</v>
      </c>
    </row>
    <row r="40" spans="1:11" ht="14.25">
      <c r="A40" s="13">
        <v>37</v>
      </c>
      <c r="B40" s="52" t="s">
        <v>104</v>
      </c>
      <c r="C40" s="62">
        <v>114</v>
      </c>
      <c r="D40" s="16">
        <v>11</v>
      </c>
      <c r="E40" s="2">
        <f t="shared" si="0"/>
        <v>0.09649122807017543</v>
      </c>
      <c r="F40" s="5">
        <v>8.104</v>
      </c>
      <c r="G40" s="5">
        <f t="shared" si="1"/>
        <v>89.14399999999999</v>
      </c>
      <c r="H40" s="3">
        <v>28</v>
      </c>
      <c r="J40" t="s">
        <v>76</v>
      </c>
      <c r="K40">
        <v>15</v>
      </c>
    </row>
    <row r="41" spans="1:11" ht="14.25">
      <c r="A41" s="13">
        <v>13</v>
      </c>
      <c r="B41" s="52" t="s">
        <v>105</v>
      </c>
      <c r="C41" s="53">
        <v>150</v>
      </c>
      <c r="D41" s="16">
        <v>32</v>
      </c>
      <c r="E41" s="2">
        <f aca="true" t="shared" si="2" ref="E41:E72">+D41/C41</f>
        <v>0.21333333333333335</v>
      </c>
      <c r="F41" s="5">
        <v>6.213</v>
      </c>
      <c r="G41" s="5">
        <f aca="true" t="shared" si="3" ref="G41:G72">F41*D41</f>
        <v>198.816</v>
      </c>
      <c r="H41" s="3">
        <v>76</v>
      </c>
      <c r="J41" t="s">
        <v>293</v>
      </c>
      <c r="K41">
        <v>1</v>
      </c>
    </row>
    <row r="42" spans="1:11" ht="14.25">
      <c r="A42" s="13">
        <v>75</v>
      </c>
      <c r="B42" s="52" t="s">
        <v>106</v>
      </c>
      <c r="C42" s="53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46</v>
      </c>
      <c r="K42">
        <v>42</v>
      </c>
    </row>
    <row r="43" spans="1:11" ht="14.25">
      <c r="A43" s="13">
        <v>76</v>
      </c>
      <c r="B43" s="52" t="s">
        <v>107</v>
      </c>
      <c r="C43" s="53">
        <v>20</v>
      </c>
      <c r="D43" s="16">
        <v>0</v>
      </c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t="s">
        <v>47</v>
      </c>
      <c r="K43">
        <v>12</v>
      </c>
    </row>
    <row r="44" spans="1:11" ht="14.25">
      <c r="A44" s="13">
        <v>55</v>
      </c>
      <c r="B44" s="52" t="s">
        <v>108</v>
      </c>
      <c r="C44" s="53">
        <v>107</v>
      </c>
      <c r="D44" s="16">
        <v>5</v>
      </c>
      <c r="E44" s="2">
        <f t="shared" si="2"/>
        <v>0.04672897196261682</v>
      </c>
      <c r="F44" s="5">
        <v>8.442</v>
      </c>
      <c r="G44" s="5">
        <f t="shared" si="3"/>
        <v>42.21</v>
      </c>
      <c r="H44" s="3">
        <v>10</v>
      </c>
      <c r="J44" t="s">
        <v>294</v>
      </c>
      <c r="K44">
        <v>2</v>
      </c>
    </row>
    <row r="45" spans="1:11" ht="14.25">
      <c r="A45" s="13">
        <v>10</v>
      </c>
      <c r="B45" s="52" t="s">
        <v>109</v>
      </c>
      <c r="C45" s="53">
        <v>81</v>
      </c>
      <c r="D45" s="16">
        <v>21</v>
      </c>
      <c r="E45" s="2">
        <f t="shared" si="2"/>
        <v>0.25925925925925924</v>
      </c>
      <c r="F45" s="5">
        <v>10.763</v>
      </c>
      <c r="G45" s="5">
        <f t="shared" si="3"/>
        <v>226.023</v>
      </c>
      <c r="H45" s="3">
        <v>82</v>
      </c>
      <c r="J45" t="s">
        <v>236</v>
      </c>
      <c r="K45">
        <v>11</v>
      </c>
    </row>
    <row r="46" spans="1:11" ht="14.25">
      <c r="A46" s="13">
        <v>4</v>
      </c>
      <c r="B46" s="52" t="s">
        <v>172</v>
      </c>
      <c r="C46" s="62">
        <v>541</v>
      </c>
      <c r="D46" s="16">
        <v>125</v>
      </c>
      <c r="E46" s="2">
        <f t="shared" si="2"/>
        <v>0.23105360443622922</v>
      </c>
      <c r="F46" s="5">
        <v>2.457</v>
      </c>
      <c r="G46" s="5">
        <f t="shared" si="3"/>
        <v>307.125</v>
      </c>
      <c r="H46" s="3">
        <v>94</v>
      </c>
      <c r="J46" t="s">
        <v>49</v>
      </c>
      <c r="K46">
        <v>7</v>
      </c>
    </row>
    <row r="47" spans="1:11" ht="14.25">
      <c r="A47" s="13">
        <v>8</v>
      </c>
      <c r="B47" s="52" t="s">
        <v>110</v>
      </c>
      <c r="C47" s="53">
        <v>40</v>
      </c>
      <c r="D47" s="16">
        <v>12</v>
      </c>
      <c r="E47" s="2">
        <f t="shared" si="2"/>
        <v>0.3</v>
      </c>
      <c r="F47" s="5">
        <v>20.513</v>
      </c>
      <c r="G47" s="5">
        <f t="shared" si="3"/>
        <v>246.156</v>
      </c>
      <c r="H47" s="3">
        <v>86</v>
      </c>
      <c r="J47" t="s">
        <v>295</v>
      </c>
      <c r="K47">
        <v>1</v>
      </c>
    </row>
    <row r="48" spans="1:11" ht="14.25">
      <c r="A48" s="13">
        <v>40</v>
      </c>
      <c r="B48" s="52" t="s">
        <v>173</v>
      </c>
      <c r="C48" s="53">
        <v>60</v>
      </c>
      <c r="D48" s="16">
        <v>6</v>
      </c>
      <c r="E48" s="2">
        <f t="shared" si="2"/>
        <v>0.1</v>
      </c>
      <c r="F48" s="5">
        <v>14.013</v>
      </c>
      <c r="G48" s="5">
        <f t="shared" si="3"/>
        <v>84.078</v>
      </c>
      <c r="H48" s="3">
        <v>22</v>
      </c>
      <c r="J48" t="s">
        <v>50</v>
      </c>
      <c r="K48">
        <v>15</v>
      </c>
    </row>
    <row r="49" spans="1:11" ht="14.25">
      <c r="A49" s="13">
        <v>77</v>
      </c>
      <c r="B49" s="52" t="s">
        <v>228</v>
      </c>
      <c r="C49" s="53">
        <v>0</v>
      </c>
      <c r="D49" s="16">
        <v>0</v>
      </c>
      <c r="E49" s="2" t="e">
        <f t="shared" si="2"/>
        <v>#DIV/0!</v>
      </c>
      <c r="F49" s="5">
        <v>30</v>
      </c>
      <c r="G49" s="5">
        <f t="shared" si="3"/>
        <v>0</v>
      </c>
      <c r="H49" s="3">
        <v>0</v>
      </c>
      <c r="J49" t="s">
        <v>237</v>
      </c>
      <c r="K49">
        <v>7</v>
      </c>
    </row>
    <row r="50" spans="1:11" ht="14.25">
      <c r="A50" s="13">
        <v>78</v>
      </c>
      <c r="B50" s="52" t="s">
        <v>111</v>
      </c>
      <c r="C50" s="53">
        <v>20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H50" s="3">
        <v>0</v>
      </c>
      <c r="J50" t="s">
        <v>51</v>
      </c>
      <c r="K50">
        <v>1</v>
      </c>
    </row>
    <row r="51" spans="1:11" ht="14.25">
      <c r="A51" s="13">
        <v>25</v>
      </c>
      <c r="B51" s="52" t="s">
        <v>112</v>
      </c>
      <c r="C51" s="53">
        <v>136</v>
      </c>
      <c r="D51" s="16">
        <v>20</v>
      </c>
      <c r="E51" s="2">
        <f t="shared" si="2"/>
        <v>0.14705882352941177</v>
      </c>
      <c r="F51" s="5">
        <v>6.791</v>
      </c>
      <c r="G51" s="5">
        <f t="shared" si="3"/>
        <v>135.82</v>
      </c>
      <c r="H51" s="3">
        <v>52</v>
      </c>
      <c r="J51" t="s">
        <v>52</v>
      </c>
      <c r="K51">
        <v>7</v>
      </c>
    </row>
    <row r="52" spans="1:11" ht="14.25">
      <c r="A52" s="13">
        <v>17</v>
      </c>
      <c r="B52" s="52" t="s">
        <v>6</v>
      </c>
      <c r="C52" s="53">
        <v>31</v>
      </c>
      <c r="D52" s="16">
        <v>6</v>
      </c>
      <c r="E52" s="2">
        <f t="shared" si="2"/>
        <v>0.1935483870967742</v>
      </c>
      <c r="F52" s="5">
        <v>29.467</v>
      </c>
      <c r="G52" s="5">
        <f t="shared" si="3"/>
        <v>176.802</v>
      </c>
      <c r="H52" s="3">
        <v>68</v>
      </c>
      <c r="J52" t="s">
        <v>296</v>
      </c>
      <c r="K52">
        <v>1</v>
      </c>
    </row>
    <row r="53" spans="1:11" ht="14.25">
      <c r="A53" s="13">
        <v>79</v>
      </c>
      <c r="B53" s="52" t="s">
        <v>83</v>
      </c>
      <c r="C53" s="53">
        <v>20</v>
      </c>
      <c r="D53" s="16">
        <v>0</v>
      </c>
      <c r="E53" s="2">
        <f t="shared" si="2"/>
        <v>0</v>
      </c>
      <c r="F53" s="5">
        <v>30</v>
      </c>
      <c r="G53" s="5">
        <f t="shared" si="3"/>
        <v>0</v>
      </c>
      <c r="H53" s="3">
        <v>0</v>
      </c>
      <c r="J53" t="s">
        <v>297</v>
      </c>
      <c r="K53">
        <v>1</v>
      </c>
    </row>
    <row r="54" spans="1:11" ht="14.25">
      <c r="A54" s="13">
        <v>59</v>
      </c>
      <c r="B54" s="52" t="s">
        <v>229</v>
      </c>
      <c r="C54" s="53">
        <v>55</v>
      </c>
      <c r="D54" s="16">
        <v>2</v>
      </c>
      <c r="E54" s="2">
        <f t="shared" si="2"/>
        <v>0.03636363636363636</v>
      </c>
      <c r="F54" s="5">
        <v>15.195</v>
      </c>
      <c r="G54" s="5">
        <f t="shared" si="3"/>
        <v>30.39</v>
      </c>
      <c r="H54" s="3">
        <v>10</v>
      </c>
      <c r="J54" t="s">
        <v>53</v>
      </c>
      <c r="K54">
        <v>2</v>
      </c>
    </row>
    <row r="55" spans="1:11" ht="14.25">
      <c r="A55" s="13">
        <v>80</v>
      </c>
      <c r="B55" s="52" t="s">
        <v>113</v>
      </c>
      <c r="C55" s="53">
        <v>22</v>
      </c>
      <c r="D55" s="16">
        <v>0</v>
      </c>
      <c r="E55" s="2">
        <f t="shared" si="2"/>
        <v>0</v>
      </c>
      <c r="F55" s="5">
        <v>30</v>
      </c>
      <c r="G55" s="5">
        <f t="shared" si="3"/>
        <v>0</v>
      </c>
      <c r="H55" s="3">
        <v>0</v>
      </c>
      <c r="J55" t="s">
        <v>146</v>
      </c>
      <c r="K55">
        <v>8</v>
      </c>
    </row>
    <row r="56" spans="1:11" ht="14.25">
      <c r="A56" s="13">
        <v>47</v>
      </c>
      <c r="B56" s="52" t="s">
        <v>114</v>
      </c>
      <c r="C56" s="53">
        <v>185</v>
      </c>
      <c r="D56" s="16">
        <v>13</v>
      </c>
      <c r="E56" s="2">
        <f t="shared" si="2"/>
        <v>0.07027027027027027</v>
      </c>
      <c r="F56" s="5">
        <v>5.229</v>
      </c>
      <c r="G56" s="5">
        <f t="shared" si="3"/>
        <v>67.977</v>
      </c>
      <c r="H56" s="3">
        <v>10</v>
      </c>
      <c r="J56" t="s">
        <v>187</v>
      </c>
      <c r="K56">
        <v>11</v>
      </c>
    </row>
    <row r="57" spans="1:11" ht="14.25">
      <c r="A57" s="13">
        <v>61</v>
      </c>
      <c r="B57" s="52" t="s">
        <v>115</v>
      </c>
      <c r="C57" s="53">
        <v>0</v>
      </c>
      <c r="D57" s="16">
        <v>1</v>
      </c>
      <c r="E57" s="2" t="e">
        <f t="shared" si="2"/>
        <v>#DIV/0!</v>
      </c>
      <c r="F57" s="5">
        <v>30</v>
      </c>
      <c r="G57" s="5">
        <f t="shared" si="3"/>
        <v>30</v>
      </c>
      <c r="H57" s="3">
        <v>10</v>
      </c>
      <c r="J57" t="s">
        <v>298</v>
      </c>
      <c r="K57">
        <v>1</v>
      </c>
    </row>
    <row r="58" spans="1:11" ht="14.25">
      <c r="A58" s="13">
        <v>22</v>
      </c>
      <c r="B58" s="52" t="s">
        <v>116</v>
      </c>
      <c r="C58" s="53">
        <v>16</v>
      </c>
      <c r="D58" s="16">
        <v>5</v>
      </c>
      <c r="E58" s="2">
        <f t="shared" si="2"/>
        <v>0.3125</v>
      </c>
      <c r="F58" s="5">
        <v>30</v>
      </c>
      <c r="G58" s="5">
        <f t="shared" si="3"/>
        <v>150</v>
      </c>
      <c r="H58" s="3">
        <v>58</v>
      </c>
      <c r="J58" t="s">
        <v>188</v>
      </c>
      <c r="K58">
        <v>2</v>
      </c>
    </row>
    <row r="59" spans="1:11" ht="14.25">
      <c r="A59" s="13">
        <v>81</v>
      </c>
      <c r="B59" s="52" t="s">
        <v>117</v>
      </c>
      <c r="C59" s="53">
        <v>34</v>
      </c>
      <c r="D59" s="16">
        <v>0</v>
      </c>
      <c r="E59" s="2">
        <f t="shared" si="2"/>
        <v>0</v>
      </c>
      <c r="F59" s="5">
        <v>29.467</v>
      </c>
      <c r="G59" s="5">
        <f t="shared" si="3"/>
        <v>0</v>
      </c>
      <c r="H59" s="3">
        <v>0</v>
      </c>
      <c r="J59" t="s">
        <v>147</v>
      </c>
      <c r="K59">
        <v>32</v>
      </c>
    </row>
    <row r="60" spans="1:11" ht="14.25">
      <c r="A60" s="13">
        <v>82</v>
      </c>
      <c r="B60" s="52" t="s">
        <v>118</v>
      </c>
      <c r="C60" s="53">
        <v>64</v>
      </c>
      <c r="D60" s="16">
        <v>0</v>
      </c>
      <c r="E60" s="2">
        <f t="shared" si="2"/>
        <v>0</v>
      </c>
      <c r="F60" s="5">
        <v>14.013</v>
      </c>
      <c r="G60" s="5">
        <f t="shared" si="3"/>
        <v>0</v>
      </c>
      <c r="H60" s="3">
        <v>0</v>
      </c>
      <c r="J60" t="s">
        <v>56</v>
      </c>
      <c r="K60">
        <v>5</v>
      </c>
    </row>
    <row r="61" spans="1:11" ht="14.25">
      <c r="A61" s="13">
        <v>20</v>
      </c>
      <c r="B61" s="52" t="s">
        <v>119</v>
      </c>
      <c r="C61" s="53">
        <v>531</v>
      </c>
      <c r="D61" s="16">
        <v>66</v>
      </c>
      <c r="E61" s="2">
        <f t="shared" si="2"/>
        <v>0.12429378531073447</v>
      </c>
      <c r="F61" s="5">
        <v>2.485</v>
      </c>
      <c r="G61" s="5">
        <f t="shared" si="3"/>
        <v>164.01</v>
      </c>
      <c r="H61" s="3">
        <v>62</v>
      </c>
      <c r="J61" t="s">
        <v>57</v>
      </c>
      <c r="K61">
        <v>21</v>
      </c>
    </row>
    <row r="62" spans="1:11" ht="14.25">
      <c r="A62" s="13">
        <v>14</v>
      </c>
      <c r="B62" s="52" t="s">
        <v>120</v>
      </c>
      <c r="C62" s="53">
        <v>136</v>
      </c>
      <c r="D62" s="16">
        <v>29</v>
      </c>
      <c r="E62" s="2">
        <f t="shared" si="2"/>
        <v>0.21323529411764705</v>
      </c>
      <c r="F62" s="5">
        <v>6.791</v>
      </c>
      <c r="G62" s="5">
        <f t="shared" si="3"/>
        <v>196.93900000000002</v>
      </c>
      <c r="H62" s="3">
        <v>74</v>
      </c>
      <c r="J62" t="s">
        <v>189</v>
      </c>
      <c r="K62">
        <v>2</v>
      </c>
    </row>
    <row r="63" spans="1:11" ht="14.25">
      <c r="A63" s="13">
        <v>49</v>
      </c>
      <c r="B63" s="52" t="s">
        <v>121</v>
      </c>
      <c r="C63" s="53">
        <v>75</v>
      </c>
      <c r="D63" s="16">
        <v>5</v>
      </c>
      <c r="E63" s="2">
        <f t="shared" si="2"/>
        <v>0.06666666666666667</v>
      </c>
      <c r="F63" s="5">
        <v>13.013</v>
      </c>
      <c r="G63" s="5">
        <f t="shared" si="3"/>
        <v>65.065</v>
      </c>
      <c r="H63" s="3">
        <v>10</v>
      </c>
      <c r="J63" t="s">
        <v>157</v>
      </c>
      <c r="K63">
        <v>125</v>
      </c>
    </row>
    <row r="64" spans="1:11" ht="14.25">
      <c r="A64" s="13">
        <v>7</v>
      </c>
      <c r="B64" s="52" t="s">
        <v>183</v>
      </c>
      <c r="C64" s="62">
        <v>78</v>
      </c>
      <c r="D64" s="16">
        <v>20</v>
      </c>
      <c r="E64" s="2">
        <f t="shared" si="2"/>
        <v>0.2564102564102564</v>
      </c>
      <c r="F64" s="5">
        <v>13.013</v>
      </c>
      <c r="G64" s="5">
        <f t="shared" si="3"/>
        <v>260.26</v>
      </c>
      <c r="H64" s="3">
        <v>88</v>
      </c>
      <c r="J64" t="s">
        <v>299</v>
      </c>
      <c r="K64">
        <v>7</v>
      </c>
    </row>
    <row r="65" spans="1:11" ht="14.25">
      <c r="A65" s="13">
        <v>36</v>
      </c>
      <c r="B65" s="52" t="s">
        <v>122</v>
      </c>
      <c r="C65" s="53">
        <v>26</v>
      </c>
      <c r="D65" s="16">
        <v>3</v>
      </c>
      <c r="E65" s="2">
        <f t="shared" si="2"/>
        <v>0.11538461538461539</v>
      </c>
      <c r="F65" s="5">
        <v>30</v>
      </c>
      <c r="G65" s="5">
        <f t="shared" si="3"/>
        <v>90</v>
      </c>
      <c r="H65" s="3">
        <v>30</v>
      </c>
      <c r="J65" t="s">
        <v>210</v>
      </c>
      <c r="K65">
        <v>1</v>
      </c>
    </row>
    <row r="66" spans="1:11" ht="14.25">
      <c r="A66" s="13">
        <v>58</v>
      </c>
      <c r="B66" s="52" t="s">
        <v>123</v>
      </c>
      <c r="C66" s="53">
        <v>51</v>
      </c>
      <c r="D66" s="16">
        <v>2</v>
      </c>
      <c r="E66" s="2">
        <f t="shared" si="2"/>
        <v>0.0392156862745098</v>
      </c>
      <c r="F66" s="5">
        <v>16.613</v>
      </c>
      <c r="G66" s="5">
        <f t="shared" si="3"/>
        <v>33.226</v>
      </c>
      <c r="H66" s="3">
        <v>10</v>
      </c>
      <c r="J66" t="s">
        <v>158</v>
      </c>
      <c r="K66">
        <v>12</v>
      </c>
    </row>
    <row r="67" spans="1:11" ht="13.5" customHeight="1">
      <c r="A67" s="13">
        <v>52</v>
      </c>
      <c r="B67" s="52" t="s">
        <v>124</v>
      </c>
      <c r="C67" s="53">
        <v>210</v>
      </c>
      <c r="D67" s="16">
        <v>10</v>
      </c>
      <c r="E67" s="2">
        <f t="shared" si="2"/>
        <v>0.047619047619047616</v>
      </c>
      <c r="F67" s="5">
        <v>4.727</v>
      </c>
      <c r="G67" s="5">
        <f t="shared" si="3"/>
        <v>47.27</v>
      </c>
      <c r="H67" s="3">
        <v>10</v>
      </c>
      <c r="J67" t="s">
        <v>245</v>
      </c>
      <c r="K67">
        <v>2</v>
      </c>
    </row>
    <row r="68" spans="1:11" ht="14.25">
      <c r="A68" s="13">
        <v>28</v>
      </c>
      <c r="B68" s="52" t="s">
        <v>155</v>
      </c>
      <c r="C68" s="53">
        <v>340</v>
      </c>
      <c r="D68" s="16">
        <v>40</v>
      </c>
      <c r="E68" s="2">
        <f t="shared" si="2"/>
        <v>0.11764705882352941</v>
      </c>
      <c r="F68" s="5">
        <v>3.307</v>
      </c>
      <c r="G68" s="5">
        <f t="shared" si="3"/>
        <v>132.28</v>
      </c>
      <c r="H68" s="3">
        <v>46</v>
      </c>
      <c r="J68" t="s">
        <v>198</v>
      </c>
      <c r="K68">
        <v>6</v>
      </c>
    </row>
    <row r="69" spans="1:11" ht="14.25">
      <c r="A69" s="13">
        <v>27</v>
      </c>
      <c r="B69" s="52" t="s">
        <v>125</v>
      </c>
      <c r="C69" s="53">
        <v>52</v>
      </c>
      <c r="D69" s="16">
        <v>8</v>
      </c>
      <c r="E69" s="2">
        <f t="shared" si="2"/>
        <v>0.15384615384615385</v>
      </c>
      <c r="F69" s="5">
        <v>16.613</v>
      </c>
      <c r="G69" s="5">
        <f t="shared" si="3"/>
        <v>132.904</v>
      </c>
      <c r="H69" s="3">
        <v>48</v>
      </c>
      <c r="J69" t="s">
        <v>300</v>
      </c>
      <c r="K69">
        <v>2</v>
      </c>
    </row>
    <row r="70" spans="1:11" ht="14.25">
      <c r="A70" s="13">
        <v>83</v>
      </c>
      <c r="B70" s="52" t="s">
        <v>230</v>
      </c>
      <c r="C70" s="53">
        <v>20</v>
      </c>
      <c r="D70" s="16">
        <v>0</v>
      </c>
      <c r="E70" s="2">
        <f t="shared" si="2"/>
        <v>0</v>
      </c>
      <c r="F70" s="5">
        <v>30</v>
      </c>
      <c r="G70" s="5">
        <f t="shared" si="3"/>
        <v>0</v>
      </c>
      <c r="H70" s="3">
        <v>0</v>
      </c>
      <c r="J70" t="s">
        <v>301</v>
      </c>
      <c r="K70">
        <v>1</v>
      </c>
    </row>
    <row r="71" spans="1:11" ht="14.25">
      <c r="A71" s="13">
        <v>32</v>
      </c>
      <c r="B71" s="52" t="s">
        <v>126</v>
      </c>
      <c r="C71" s="53">
        <v>207</v>
      </c>
      <c r="D71" s="17">
        <v>24</v>
      </c>
      <c r="E71" s="2">
        <f t="shared" si="2"/>
        <v>0.11594202898550725</v>
      </c>
      <c r="F71" s="5">
        <v>4.727</v>
      </c>
      <c r="G71" s="5">
        <f t="shared" si="3"/>
        <v>113.44800000000001</v>
      </c>
      <c r="H71" s="3">
        <v>38</v>
      </c>
      <c r="J71" t="s">
        <v>205</v>
      </c>
      <c r="K71">
        <v>6</v>
      </c>
    </row>
    <row r="72" spans="1:11" ht="14.25">
      <c r="A72" s="13">
        <v>19</v>
      </c>
      <c r="B72" s="52" t="s">
        <v>231</v>
      </c>
      <c r="C72" s="53">
        <v>40</v>
      </c>
      <c r="D72" s="17">
        <v>8</v>
      </c>
      <c r="E72" s="2">
        <f t="shared" si="2"/>
        <v>0.2</v>
      </c>
      <c r="F72" s="5">
        <v>20.513</v>
      </c>
      <c r="G72" s="5">
        <f t="shared" si="3"/>
        <v>164.104</v>
      </c>
      <c r="H72" s="3">
        <v>64</v>
      </c>
      <c r="J72" t="s">
        <v>250</v>
      </c>
      <c r="K72">
        <v>1</v>
      </c>
    </row>
    <row r="73" spans="1:11" ht="14.25">
      <c r="A73" s="13">
        <v>12</v>
      </c>
      <c r="B73" s="52" t="s">
        <v>30</v>
      </c>
      <c r="C73" s="53">
        <v>368</v>
      </c>
      <c r="D73" s="16">
        <v>63</v>
      </c>
      <c r="E73" s="2">
        <f aca="true" t="shared" si="4" ref="E73:E94">+D73/C73</f>
        <v>0.17119565217391305</v>
      </c>
      <c r="F73" s="5">
        <v>3.18</v>
      </c>
      <c r="G73" s="5">
        <f aca="true" t="shared" si="5" ref="G73:G94">F73*D73</f>
        <v>200.34</v>
      </c>
      <c r="H73" s="3">
        <v>78</v>
      </c>
      <c r="J73" t="s">
        <v>238</v>
      </c>
      <c r="K73">
        <v>2</v>
      </c>
    </row>
    <row r="74" spans="1:11" ht="14.25">
      <c r="A74" s="13">
        <v>50</v>
      </c>
      <c r="B74" s="52" t="s">
        <v>232</v>
      </c>
      <c r="C74" s="53">
        <v>25</v>
      </c>
      <c r="D74" s="16">
        <v>2</v>
      </c>
      <c r="E74" s="2">
        <f t="shared" si="4"/>
        <v>0.08</v>
      </c>
      <c r="F74" s="5">
        <v>30</v>
      </c>
      <c r="G74" s="5">
        <f t="shared" si="5"/>
        <v>60</v>
      </c>
      <c r="H74" s="3">
        <v>10</v>
      </c>
      <c r="J74" t="s">
        <v>159</v>
      </c>
      <c r="K74">
        <v>9</v>
      </c>
    </row>
    <row r="75" spans="1:11" ht="14.25">
      <c r="A75" s="13">
        <v>18</v>
      </c>
      <c r="B75" s="52" t="s">
        <v>127</v>
      </c>
      <c r="C75" s="53">
        <v>100</v>
      </c>
      <c r="D75" s="16">
        <v>19</v>
      </c>
      <c r="E75" s="2">
        <f t="shared" si="4"/>
        <v>0.19</v>
      </c>
      <c r="F75" s="5">
        <v>8.813</v>
      </c>
      <c r="G75" s="5">
        <f t="shared" si="5"/>
        <v>167.447</v>
      </c>
      <c r="H75" s="3">
        <v>66</v>
      </c>
      <c r="J75" t="s">
        <v>60</v>
      </c>
      <c r="K75">
        <v>13</v>
      </c>
    </row>
    <row r="76" spans="1:11" ht="14.25">
      <c r="A76" s="13">
        <v>46</v>
      </c>
      <c r="B76" s="52" t="s">
        <v>26</v>
      </c>
      <c r="C76" s="53">
        <v>45</v>
      </c>
      <c r="D76" s="16">
        <v>4</v>
      </c>
      <c r="E76" s="2">
        <f t="shared" si="4"/>
        <v>0.08888888888888889</v>
      </c>
      <c r="F76" s="5">
        <v>18.346</v>
      </c>
      <c r="G76" s="5">
        <f t="shared" si="5"/>
        <v>73.384</v>
      </c>
      <c r="H76" s="3">
        <v>10</v>
      </c>
      <c r="J76" t="s">
        <v>302</v>
      </c>
      <c r="K76">
        <v>1</v>
      </c>
    </row>
    <row r="77" spans="1:11" ht="14.25">
      <c r="A77" s="13">
        <v>64</v>
      </c>
      <c r="B77" s="52" t="s">
        <v>128</v>
      </c>
      <c r="C77" s="53">
        <v>94</v>
      </c>
      <c r="D77" s="16">
        <v>2</v>
      </c>
      <c r="E77" s="2">
        <f t="shared" si="4"/>
        <v>0.02127659574468085</v>
      </c>
      <c r="F77" s="5">
        <v>9.68</v>
      </c>
      <c r="G77" s="5">
        <f t="shared" si="5"/>
        <v>19.36</v>
      </c>
      <c r="H77" s="3">
        <v>10</v>
      </c>
      <c r="J77" t="s">
        <v>303</v>
      </c>
      <c r="K77">
        <v>1</v>
      </c>
    </row>
    <row r="78" spans="1:11" ht="14.25">
      <c r="A78" s="13">
        <v>2</v>
      </c>
      <c r="B78" s="52" t="s">
        <v>129</v>
      </c>
      <c r="C78" s="53">
        <v>30</v>
      </c>
      <c r="D78" s="16">
        <v>20</v>
      </c>
      <c r="E78" s="2">
        <f t="shared" si="4"/>
        <v>0.6666666666666666</v>
      </c>
      <c r="F78" s="5">
        <v>29.467</v>
      </c>
      <c r="G78" s="5">
        <f t="shared" si="5"/>
        <v>589.3399999999999</v>
      </c>
      <c r="H78" s="3">
        <v>98</v>
      </c>
      <c r="J78" t="s">
        <v>148</v>
      </c>
      <c r="K78">
        <v>20</v>
      </c>
    </row>
    <row r="79" spans="1:11" ht="14.25">
      <c r="A79" s="13">
        <v>84</v>
      </c>
      <c r="B79" s="52" t="s">
        <v>130</v>
      </c>
      <c r="C79" s="53">
        <v>40</v>
      </c>
      <c r="D79" s="16">
        <v>0</v>
      </c>
      <c r="E79" s="2">
        <f t="shared" si="4"/>
        <v>0</v>
      </c>
      <c r="F79" s="5">
        <v>20.513</v>
      </c>
      <c r="G79" s="5">
        <f t="shared" si="5"/>
        <v>0</v>
      </c>
      <c r="H79" s="3">
        <v>0</v>
      </c>
      <c r="J79" t="s">
        <v>259</v>
      </c>
      <c r="K79">
        <v>1</v>
      </c>
    </row>
    <row r="80" spans="1:11" ht="14.25">
      <c r="A80" s="13">
        <v>41</v>
      </c>
      <c r="B80" s="52" t="s">
        <v>131</v>
      </c>
      <c r="C80" s="53">
        <v>60</v>
      </c>
      <c r="D80" s="16">
        <v>6</v>
      </c>
      <c r="E80" s="2">
        <f t="shared" si="4"/>
        <v>0.1</v>
      </c>
      <c r="F80" s="5">
        <v>14.013</v>
      </c>
      <c r="G80" s="5">
        <f t="shared" si="5"/>
        <v>84.078</v>
      </c>
      <c r="H80" s="3">
        <v>20</v>
      </c>
      <c r="J80" t="s">
        <v>61</v>
      </c>
      <c r="K80">
        <v>5</v>
      </c>
    </row>
    <row r="81" spans="1:11" ht="14.25">
      <c r="A81" s="13">
        <v>9</v>
      </c>
      <c r="B81" s="52" t="s">
        <v>132</v>
      </c>
      <c r="C81" s="53">
        <v>277</v>
      </c>
      <c r="D81" s="16">
        <v>63</v>
      </c>
      <c r="E81" s="2">
        <f t="shared" si="4"/>
        <v>0.22743682310469315</v>
      </c>
      <c r="F81" s="5">
        <v>3.902</v>
      </c>
      <c r="G81" s="5">
        <f t="shared" si="5"/>
        <v>245.82600000000002</v>
      </c>
      <c r="H81" s="3">
        <v>84</v>
      </c>
      <c r="J81" t="s">
        <v>260</v>
      </c>
      <c r="K81">
        <v>1</v>
      </c>
    </row>
    <row r="82" spans="1:11" ht="14.25">
      <c r="A82" s="13">
        <v>30</v>
      </c>
      <c r="B82" s="52" t="s">
        <v>133</v>
      </c>
      <c r="C82" s="53">
        <v>33</v>
      </c>
      <c r="D82" s="16">
        <v>4</v>
      </c>
      <c r="E82" s="2">
        <f t="shared" si="4"/>
        <v>0.12121212121212122</v>
      </c>
      <c r="F82" s="5">
        <v>29.467</v>
      </c>
      <c r="G82" s="5">
        <f t="shared" si="5"/>
        <v>117.868</v>
      </c>
      <c r="H82" s="3">
        <v>42</v>
      </c>
      <c r="J82" t="s">
        <v>304</v>
      </c>
      <c r="K82">
        <v>2</v>
      </c>
    </row>
    <row r="83" spans="1:11" ht="14.25">
      <c r="A83" s="13">
        <v>3</v>
      </c>
      <c r="B83" s="52" t="s">
        <v>134</v>
      </c>
      <c r="C83" s="53">
        <v>248</v>
      </c>
      <c r="D83" s="16">
        <v>84</v>
      </c>
      <c r="E83" s="2">
        <f t="shared" si="4"/>
        <v>0.3387096774193548</v>
      </c>
      <c r="F83" s="5">
        <v>4.263</v>
      </c>
      <c r="G83" s="5">
        <f t="shared" si="5"/>
        <v>358.092</v>
      </c>
      <c r="H83" s="3">
        <v>96</v>
      </c>
      <c r="J83" t="s">
        <v>150</v>
      </c>
      <c r="K83">
        <v>29</v>
      </c>
    </row>
    <row r="84" spans="1:11" ht="14.25">
      <c r="A84" s="13">
        <v>11</v>
      </c>
      <c r="B84" s="52" t="s">
        <v>135</v>
      </c>
      <c r="C84" s="53">
        <v>60</v>
      </c>
      <c r="D84" s="16">
        <v>15</v>
      </c>
      <c r="E84" s="2">
        <f t="shared" si="4"/>
        <v>0.25</v>
      </c>
      <c r="F84" s="5">
        <v>14.013</v>
      </c>
      <c r="G84" s="5">
        <f t="shared" si="5"/>
        <v>210.195</v>
      </c>
      <c r="H84" s="3">
        <v>80</v>
      </c>
      <c r="J84" t="s">
        <v>77</v>
      </c>
      <c r="K84">
        <v>66</v>
      </c>
    </row>
    <row r="85" spans="1:11" ht="14.25">
      <c r="A85" s="13">
        <v>85</v>
      </c>
      <c r="B85" s="52" t="s">
        <v>136</v>
      </c>
      <c r="C85" s="53">
        <v>22</v>
      </c>
      <c r="D85" s="16">
        <v>0</v>
      </c>
      <c r="E85" s="2">
        <f t="shared" si="4"/>
        <v>0</v>
      </c>
      <c r="F85" s="5">
        <v>30</v>
      </c>
      <c r="G85" s="5">
        <f t="shared" si="5"/>
        <v>0</v>
      </c>
      <c r="H85" s="3">
        <v>0</v>
      </c>
      <c r="J85" t="s">
        <v>62</v>
      </c>
      <c r="K85">
        <v>5</v>
      </c>
    </row>
    <row r="86" spans="1:11" ht="14.25">
      <c r="A86" s="13">
        <v>5</v>
      </c>
      <c r="B86" s="52" t="s">
        <v>27</v>
      </c>
      <c r="C86" s="53">
        <v>174</v>
      </c>
      <c r="D86" s="16">
        <v>50</v>
      </c>
      <c r="E86" s="2">
        <f t="shared" si="4"/>
        <v>0.28735632183908044</v>
      </c>
      <c r="F86" s="5">
        <v>5.601</v>
      </c>
      <c r="G86" s="5">
        <f t="shared" si="5"/>
        <v>280.05</v>
      </c>
      <c r="H86" s="3">
        <v>92</v>
      </c>
      <c r="J86" t="s">
        <v>206</v>
      </c>
      <c r="K86">
        <v>20</v>
      </c>
    </row>
    <row r="87" spans="1:11" ht="14.25">
      <c r="A87" s="13">
        <v>26</v>
      </c>
      <c r="B87" s="52" t="s">
        <v>137</v>
      </c>
      <c r="C87" s="53">
        <v>293</v>
      </c>
      <c r="D87" s="16">
        <v>36</v>
      </c>
      <c r="E87" s="2">
        <f t="shared" si="4"/>
        <v>0.12286689419795221</v>
      </c>
      <c r="F87" s="5">
        <v>3.703</v>
      </c>
      <c r="G87" s="5">
        <f t="shared" si="5"/>
        <v>133.308</v>
      </c>
      <c r="H87" s="3">
        <v>50</v>
      </c>
      <c r="J87" t="s">
        <v>63</v>
      </c>
      <c r="K87">
        <v>3</v>
      </c>
    </row>
    <row r="88" spans="1:11" ht="14.25">
      <c r="A88" s="13">
        <v>57</v>
      </c>
      <c r="B88" s="52" t="s">
        <v>7</v>
      </c>
      <c r="C88" s="53">
        <v>190</v>
      </c>
      <c r="D88" s="16">
        <v>8</v>
      </c>
      <c r="E88" s="2">
        <f t="shared" si="4"/>
        <v>0.042105263157894736</v>
      </c>
      <c r="F88" s="56">
        <v>5.118</v>
      </c>
      <c r="G88" s="5">
        <f t="shared" si="5"/>
        <v>40.944</v>
      </c>
      <c r="H88" s="3">
        <v>10</v>
      </c>
      <c r="J88" t="s">
        <v>160</v>
      </c>
      <c r="K88">
        <v>18</v>
      </c>
    </row>
    <row r="89" spans="1:11" ht="14.25">
      <c r="A89" s="13">
        <v>66</v>
      </c>
      <c r="B89" s="52" t="s">
        <v>19</v>
      </c>
      <c r="C89" s="53">
        <v>157</v>
      </c>
      <c r="D89" s="16">
        <v>1</v>
      </c>
      <c r="E89" s="2">
        <f t="shared" si="4"/>
        <v>0.006369426751592357</v>
      </c>
      <c r="F89" s="5">
        <v>6.045</v>
      </c>
      <c r="G89" s="5">
        <f t="shared" si="5"/>
        <v>6.045</v>
      </c>
      <c r="H89" s="3">
        <v>0</v>
      </c>
      <c r="J89" t="s">
        <v>261</v>
      </c>
      <c r="K89">
        <v>1</v>
      </c>
    </row>
    <row r="90" spans="1:11" ht="14.25">
      <c r="A90" s="13">
        <v>35</v>
      </c>
      <c r="B90" s="52" t="s">
        <v>234</v>
      </c>
      <c r="C90" s="53">
        <v>65</v>
      </c>
      <c r="D90" s="16">
        <v>7</v>
      </c>
      <c r="E90" s="2">
        <f t="shared" si="4"/>
        <v>0.1076923076923077</v>
      </c>
      <c r="F90" s="5">
        <v>13.013</v>
      </c>
      <c r="G90" s="5">
        <f t="shared" si="5"/>
        <v>91.091</v>
      </c>
      <c r="H90" s="3">
        <v>32</v>
      </c>
      <c r="J90" t="s">
        <v>257</v>
      </c>
      <c r="K90">
        <v>1</v>
      </c>
    </row>
    <row r="91" spans="1:11" ht="14.25">
      <c r="A91" s="13">
        <v>86</v>
      </c>
      <c r="B91" s="52" t="s">
        <v>185</v>
      </c>
      <c r="C91" s="53">
        <v>51</v>
      </c>
      <c r="D91" s="16">
        <v>0</v>
      </c>
      <c r="E91" s="2">
        <f t="shared" si="4"/>
        <v>0</v>
      </c>
      <c r="F91" s="5">
        <v>16.613</v>
      </c>
      <c r="G91" s="5">
        <f t="shared" si="5"/>
        <v>0</v>
      </c>
      <c r="H91" s="3">
        <v>0</v>
      </c>
      <c r="J91" t="s">
        <v>190</v>
      </c>
      <c r="K91">
        <v>2</v>
      </c>
    </row>
    <row r="92" spans="1:11" ht="14.25">
      <c r="A92" s="13">
        <v>42</v>
      </c>
      <c r="B92" s="52" t="s">
        <v>138</v>
      </c>
      <c r="C92" s="53">
        <v>305</v>
      </c>
      <c r="D92" s="16">
        <v>22</v>
      </c>
      <c r="E92" s="2">
        <f t="shared" si="4"/>
        <v>0.07213114754098361</v>
      </c>
      <c r="F92" s="5">
        <v>3.613</v>
      </c>
      <c r="G92" s="5">
        <f t="shared" si="5"/>
        <v>79.486</v>
      </c>
      <c r="H92" s="3">
        <v>18</v>
      </c>
      <c r="J92" t="s">
        <v>305</v>
      </c>
      <c r="K92">
        <v>1</v>
      </c>
    </row>
    <row r="93" spans="1:11" ht="14.25">
      <c r="A93" s="13">
        <v>23</v>
      </c>
      <c r="B93" s="52" t="s">
        <v>233</v>
      </c>
      <c r="C93" s="53">
        <v>32</v>
      </c>
      <c r="D93" s="16">
        <v>5</v>
      </c>
      <c r="E93" s="2">
        <f t="shared" si="4"/>
        <v>0.15625</v>
      </c>
      <c r="F93" s="5">
        <v>29.467</v>
      </c>
      <c r="G93" s="5">
        <f t="shared" si="5"/>
        <v>147.33499999999998</v>
      </c>
      <c r="H93" s="3">
        <v>56</v>
      </c>
      <c r="J93" t="s">
        <v>64</v>
      </c>
      <c r="K93">
        <v>10</v>
      </c>
    </row>
    <row r="94" spans="1:11" ht="14.25">
      <c r="A94" s="13">
        <v>34</v>
      </c>
      <c r="B94" s="52" t="s">
        <v>139</v>
      </c>
      <c r="C94" s="53">
        <v>65</v>
      </c>
      <c r="D94" s="16">
        <v>8</v>
      </c>
      <c r="E94" s="2">
        <f t="shared" si="4"/>
        <v>0.12307692307692308</v>
      </c>
      <c r="F94" s="5">
        <v>13.013</v>
      </c>
      <c r="G94" s="5">
        <f t="shared" si="5"/>
        <v>104.104</v>
      </c>
      <c r="H94" s="3">
        <v>34</v>
      </c>
      <c r="J94" t="s">
        <v>306</v>
      </c>
      <c r="K94">
        <v>2</v>
      </c>
    </row>
    <row r="95" spans="3:11" ht="14.25">
      <c r="C95" s="53">
        <v>10272</v>
      </c>
      <c r="E95" s="2"/>
      <c r="G95" s="5"/>
      <c r="J95" t="s">
        <v>199</v>
      </c>
      <c r="K95">
        <v>40</v>
      </c>
    </row>
    <row r="96" spans="3:11" ht="12.75">
      <c r="C96" s="23"/>
      <c r="E96" s="2"/>
      <c r="G96" s="5"/>
      <c r="J96" t="s">
        <v>307</v>
      </c>
      <c r="K96">
        <v>1</v>
      </c>
    </row>
    <row r="97" spans="3:11" ht="12.75">
      <c r="C97" s="44"/>
      <c r="D97" s="43"/>
      <c r="E97" s="2"/>
      <c r="G97" s="5"/>
      <c r="J97" t="s">
        <v>251</v>
      </c>
      <c r="K97">
        <v>1</v>
      </c>
    </row>
    <row r="98" spans="3:11" ht="12.75">
      <c r="C98" s="44"/>
      <c r="D98" s="43"/>
      <c r="E98" s="2"/>
      <c r="G98" s="5"/>
      <c r="J98" t="s">
        <v>308</v>
      </c>
      <c r="K98">
        <v>2</v>
      </c>
    </row>
    <row r="99" spans="3:11" ht="12.75">
      <c r="C99" s="44"/>
      <c r="D99" s="43"/>
      <c r="E99" s="2"/>
      <c r="G99" s="5"/>
      <c r="J99" t="s">
        <v>309</v>
      </c>
      <c r="K99">
        <v>1</v>
      </c>
    </row>
    <row r="100" spans="3:11" ht="12.75">
      <c r="C100" s="44"/>
      <c r="D100" s="43"/>
      <c r="E100" s="2"/>
      <c r="G100" s="5"/>
      <c r="J100" t="s">
        <v>65</v>
      </c>
      <c r="K100">
        <v>8</v>
      </c>
    </row>
    <row r="101" spans="3:11" ht="12.75">
      <c r="C101" s="44"/>
      <c r="D101" s="43"/>
      <c r="E101" s="2"/>
      <c r="G101" s="5"/>
      <c r="J101" t="s">
        <v>151</v>
      </c>
      <c r="K101">
        <v>24</v>
      </c>
    </row>
    <row r="102" spans="3:11" ht="12.75">
      <c r="C102" s="44"/>
      <c r="D102" s="45"/>
      <c r="E102" s="2"/>
      <c r="G102" s="5"/>
      <c r="J102" t="s">
        <v>246</v>
      </c>
      <c r="K102">
        <v>8</v>
      </c>
    </row>
    <row r="103" spans="3:11" ht="12.75">
      <c r="C103" s="43"/>
      <c r="D103" s="43"/>
      <c r="J103" t="s">
        <v>310</v>
      </c>
      <c r="K103">
        <v>1</v>
      </c>
    </row>
    <row r="104" spans="3:11" ht="12.75">
      <c r="C104" s="43"/>
      <c r="D104" s="43"/>
      <c r="J104" t="s">
        <v>191</v>
      </c>
      <c r="K104">
        <v>63</v>
      </c>
    </row>
    <row r="105" spans="10:11" ht="12.75">
      <c r="J105" t="s">
        <v>311</v>
      </c>
      <c r="K105">
        <v>1</v>
      </c>
    </row>
    <row r="106" spans="10:11" ht="12.75">
      <c r="J106" t="s">
        <v>312</v>
      </c>
      <c r="K106">
        <v>19</v>
      </c>
    </row>
    <row r="107" spans="10:11" ht="12.75">
      <c r="J107" t="s">
        <v>247</v>
      </c>
      <c r="K107">
        <v>2</v>
      </c>
    </row>
    <row r="108" spans="10:11" ht="12.75">
      <c r="J108" t="s">
        <v>75</v>
      </c>
      <c r="K108">
        <v>11</v>
      </c>
    </row>
    <row r="109" spans="10:11" ht="12.75">
      <c r="J109" t="s">
        <v>313</v>
      </c>
      <c r="K109">
        <v>1</v>
      </c>
    </row>
    <row r="110" spans="10:11" ht="12.75">
      <c r="J110" t="s">
        <v>66</v>
      </c>
      <c r="K110">
        <v>19</v>
      </c>
    </row>
    <row r="111" spans="10:11" ht="12.75">
      <c r="J111" t="s">
        <v>152</v>
      </c>
      <c r="K111">
        <v>4</v>
      </c>
    </row>
    <row r="112" spans="10:11" ht="12.75">
      <c r="J112" t="s">
        <v>67</v>
      </c>
      <c r="K112">
        <v>2</v>
      </c>
    </row>
    <row r="113" spans="10:11" ht="12.75">
      <c r="J113" t="s">
        <v>314</v>
      </c>
      <c r="K113">
        <v>1</v>
      </c>
    </row>
    <row r="114" spans="10:11" ht="12.75">
      <c r="J114" t="s">
        <v>315</v>
      </c>
      <c r="K114">
        <v>1</v>
      </c>
    </row>
    <row r="115" spans="10:11" ht="12.75">
      <c r="J115" t="s">
        <v>253</v>
      </c>
      <c r="K115">
        <v>20</v>
      </c>
    </row>
    <row r="116" spans="10:11" ht="12.75">
      <c r="J116" t="s">
        <v>192</v>
      </c>
      <c r="K116">
        <v>6</v>
      </c>
    </row>
    <row r="117" spans="10:11" ht="12.75">
      <c r="J117" t="s">
        <v>193</v>
      </c>
      <c r="K117">
        <v>63</v>
      </c>
    </row>
    <row r="118" spans="10:11" ht="12.75">
      <c r="J118" t="s">
        <v>316</v>
      </c>
      <c r="K118">
        <v>23</v>
      </c>
    </row>
    <row r="119" spans="10:11" ht="12.75">
      <c r="J119" t="s">
        <v>317</v>
      </c>
      <c r="K119">
        <v>1</v>
      </c>
    </row>
    <row r="120" spans="10:11" ht="12.75">
      <c r="J120" t="s">
        <v>240</v>
      </c>
      <c r="K120">
        <v>1</v>
      </c>
    </row>
    <row r="121" spans="10:11" ht="12.75">
      <c r="J121" t="s">
        <v>161</v>
      </c>
      <c r="K121">
        <v>30</v>
      </c>
    </row>
    <row r="122" spans="10:11" ht="12.75">
      <c r="J122" t="s">
        <v>68</v>
      </c>
      <c r="K122">
        <v>4</v>
      </c>
    </row>
    <row r="123" spans="10:11" ht="12.75">
      <c r="J123" t="s">
        <v>69</v>
      </c>
      <c r="K123">
        <v>84</v>
      </c>
    </row>
    <row r="124" spans="10:11" ht="12.75">
      <c r="J124" t="s">
        <v>318</v>
      </c>
      <c r="K124">
        <v>1</v>
      </c>
    </row>
    <row r="125" spans="10:11" ht="12.75">
      <c r="J125" t="s">
        <v>319</v>
      </c>
      <c r="K125">
        <v>4</v>
      </c>
    </row>
    <row r="126" spans="10:11" ht="12.75">
      <c r="J126" t="s">
        <v>162</v>
      </c>
      <c r="K126">
        <v>9</v>
      </c>
    </row>
    <row r="127" spans="10:11" ht="12.75">
      <c r="J127" t="s">
        <v>70</v>
      </c>
      <c r="K127">
        <v>15</v>
      </c>
    </row>
    <row r="128" spans="10:11" ht="12.75">
      <c r="J128" t="s">
        <v>163</v>
      </c>
      <c r="K128">
        <v>1492</v>
      </c>
    </row>
    <row r="129" spans="10:11" ht="12.75">
      <c r="J129" t="s">
        <v>71</v>
      </c>
      <c r="K129">
        <v>50</v>
      </c>
    </row>
    <row r="130" spans="10:11" ht="12.75">
      <c r="J130" t="s">
        <v>72</v>
      </c>
      <c r="K130">
        <v>36</v>
      </c>
    </row>
    <row r="131" spans="10:11" ht="12.75">
      <c r="J131" t="s">
        <v>320</v>
      </c>
      <c r="K131">
        <v>1</v>
      </c>
    </row>
    <row r="132" spans="10:11" ht="12.75">
      <c r="J132" t="s">
        <v>7</v>
      </c>
      <c r="K132">
        <v>8</v>
      </c>
    </row>
    <row r="133" spans="10:11" ht="12.75">
      <c r="J133" t="s">
        <v>19</v>
      </c>
      <c r="K133">
        <v>1</v>
      </c>
    </row>
    <row r="134" spans="10:11" ht="12.75">
      <c r="J134" t="s">
        <v>321</v>
      </c>
      <c r="K134">
        <v>17</v>
      </c>
    </row>
    <row r="135" spans="10:11" ht="12.75">
      <c r="J135" t="s">
        <v>252</v>
      </c>
      <c r="K135">
        <v>7</v>
      </c>
    </row>
    <row r="136" spans="10:11" ht="12.75">
      <c r="J136" t="s">
        <v>170</v>
      </c>
      <c r="K136">
        <v>14</v>
      </c>
    </row>
    <row r="137" spans="10:11" ht="12.75">
      <c r="J137" t="s">
        <v>73</v>
      </c>
      <c r="K137">
        <v>22</v>
      </c>
    </row>
    <row r="138" spans="10:11" ht="12.75">
      <c r="J138" t="s">
        <v>194</v>
      </c>
      <c r="K138">
        <v>5</v>
      </c>
    </row>
    <row r="139" spans="10:11" ht="12.75">
      <c r="J139" t="s">
        <v>254</v>
      </c>
      <c r="K139">
        <v>5</v>
      </c>
    </row>
    <row r="140" spans="10:11" ht="12.75">
      <c r="J140" t="s">
        <v>165</v>
      </c>
      <c r="K140">
        <v>5</v>
      </c>
    </row>
    <row r="141" spans="10:11" ht="12.75">
      <c r="J141" t="s">
        <v>74</v>
      </c>
      <c r="K141">
        <v>8</v>
      </c>
    </row>
    <row r="142" spans="10:11" ht="12.75">
      <c r="J142" t="s">
        <v>265</v>
      </c>
      <c r="K142">
        <v>3490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19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2" max="12" width="17.14062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8" s="1" customFormat="1" ht="12.75">
      <c r="A4" s="9"/>
      <c r="B4" s="1" t="s">
        <v>0</v>
      </c>
      <c r="C4" s="23"/>
      <c r="D4" s="1" t="s">
        <v>41</v>
      </c>
      <c r="F4" s="1" t="s">
        <v>330</v>
      </c>
      <c r="H4" s="21" t="s">
        <v>225</v>
      </c>
    </row>
    <row r="5" spans="1:3" s="1" customFormat="1" ht="12.75">
      <c r="A5" s="9"/>
      <c r="C5" s="23"/>
    </row>
    <row r="6" spans="1:6" s="1" customFormat="1" ht="12.75">
      <c r="A6" s="9"/>
      <c r="C6" s="23"/>
      <c r="F6" s="6"/>
    </row>
    <row r="7" spans="1:8" ht="12.75">
      <c r="A7" s="9" t="s">
        <v>10</v>
      </c>
      <c r="C7" s="19" t="s">
        <v>2</v>
      </c>
      <c r="D7" s="31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3:13" ht="12.75">
      <c r="C8" s="24"/>
      <c r="G8" s="9" t="s">
        <v>8</v>
      </c>
      <c r="L8" t="s">
        <v>0</v>
      </c>
      <c r="M8" t="s">
        <v>8</v>
      </c>
    </row>
    <row r="9" spans="1:13" ht="14.25">
      <c r="A9" s="13">
        <v>41</v>
      </c>
      <c r="B9" s="52" t="s">
        <v>141</v>
      </c>
      <c r="C9" s="53">
        <v>23</v>
      </c>
      <c r="D9" s="16">
        <v>1</v>
      </c>
      <c r="E9" s="2">
        <f aca="true" t="shared" si="0" ref="E9:E50">+D9/C9</f>
        <v>0.043478260869565216</v>
      </c>
      <c r="F9" s="5">
        <v>30</v>
      </c>
      <c r="G9" s="5">
        <f aca="true" t="shared" si="1" ref="G9:G40">F9*D9</f>
        <v>30</v>
      </c>
      <c r="H9" s="3">
        <v>18</v>
      </c>
      <c r="L9" t="s">
        <v>143</v>
      </c>
      <c r="M9">
        <v>12</v>
      </c>
    </row>
    <row r="10" spans="1:13" ht="14.25">
      <c r="A10" s="13">
        <v>26</v>
      </c>
      <c r="B10" s="52" t="s">
        <v>153</v>
      </c>
      <c r="C10" s="62">
        <v>822</v>
      </c>
      <c r="D10" s="16">
        <v>31</v>
      </c>
      <c r="E10" s="2">
        <f t="shared" si="0"/>
        <v>0.037712895377128956</v>
      </c>
      <c r="F10" s="5">
        <v>1.964</v>
      </c>
      <c r="G10" s="5">
        <f t="shared" si="1"/>
        <v>60.884</v>
      </c>
      <c r="H10" s="3">
        <v>50</v>
      </c>
      <c r="L10" t="s">
        <v>202</v>
      </c>
      <c r="M10">
        <v>1</v>
      </c>
    </row>
    <row r="11" spans="1:13" ht="14.25">
      <c r="A11" s="13">
        <v>23</v>
      </c>
      <c r="B11" s="52" t="s">
        <v>85</v>
      </c>
      <c r="C11" s="53">
        <v>50</v>
      </c>
      <c r="D11" s="16">
        <v>5</v>
      </c>
      <c r="E11" s="2">
        <f t="shared" si="0"/>
        <v>0.1</v>
      </c>
      <c r="F11" s="5">
        <v>16.613</v>
      </c>
      <c r="G11" s="5">
        <f t="shared" si="1"/>
        <v>83.065</v>
      </c>
      <c r="H11" s="3">
        <v>56</v>
      </c>
      <c r="L11" t="s">
        <v>156</v>
      </c>
      <c r="M11">
        <v>31</v>
      </c>
    </row>
    <row r="12" spans="1:13" ht="14.25">
      <c r="A12" s="13">
        <v>57</v>
      </c>
      <c r="B12" s="52" t="s">
        <v>86</v>
      </c>
      <c r="C12" s="53">
        <v>40</v>
      </c>
      <c r="D12" s="16">
        <v>0</v>
      </c>
      <c r="E12" s="2">
        <f t="shared" si="0"/>
        <v>0</v>
      </c>
      <c r="F12" s="5">
        <v>20.513</v>
      </c>
      <c r="G12" s="5">
        <f t="shared" si="1"/>
        <v>0</v>
      </c>
      <c r="H12" s="3">
        <v>0</v>
      </c>
      <c r="L12" t="s">
        <v>42</v>
      </c>
      <c r="M12">
        <v>5</v>
      </c>
    </row>
    <row r="13" spans="1:13" ht="14.25">
      <c r="A13" s="13">
        <v>1</v>
      </c>
      <c r="B13" s="52" t="s">
        <v>5</v>
      </c>
      <c r="C13" s="53">
        <v>44</v>
      </c>
      <c r="D13" s="16">
        <v>36</v>
      </c>
      <c r="E13" s="2">
        <f t="shared" si="0"/>
        <v>0.8181818181818182</v>
      </c>
      <c r="F13" s="5">
        <v>20.513</v>
      </c>
      <c r="G13" s="5">
        <f t="shared" si="1"/>
        <v>738.4680000000001</v>
      </c>
      <c r="H13" s="3">
        <v>100</v>
      </c>
      <c r="L13" t="s">
        <v>5</v>
      </c>
      <c r="M13">
        <v>36</v>
      </c>
    </row>
    <row r="14" spans="1:13" ht="14.25">
      <c r="A14" s="13">
        <v>58</v>
      </c>
      <c r="B14" s="52" t="s">
        <v>226</v>
      </c>
      <c r="C14" s="53">
        <v>30</v>
      </c>
      <c r="D14" s="16">
        <v>0</v>
      </c>
      <c r="E14" s="2">
        <f t="shared" si="0"/>
        <v>0</v>
      </c>
      <c r="F14" s="5">
        <v>29.467</v>
      </c>
      <c r="G14" s="5">
        <f t="shared" si="1"/>
        <v>0</v>
      </c>
      <c r="H14" s="3">
        <v>0</v>
      </c>
      <c r="L14" t="s">
        <v>196</v>
      </c>
      <c r="M14">
        <v>2</v>
      </c>
    </row>
    <row r="15" spans="1:13" ht="14.25">
      <c r="A15" s="13">
        <v>52</v>
      </c>
      <c r="B15" s="52" t="s">
        <v>196</v>
      </c>
      <c r="C15" s="53">
        <v>165</v>
      </c>
      <c r="D15" s="16">
        <v>2</v>
      </c>
      <c r="E15" s="2">
        <f t="shared" si="0"/>
        <v>0.012121212121212121</v>
      </c>
      <c r="F15" s="5">
        <v>5.74</v>
      </c>
      <c r="G15" s="5">
        <f t="shared" si="1"/>
        <v>11.48</v>
      </c>
      <c r="H15" s="3">
        <v>10</v>
      </c>
      <c r="L15" t="s">
        <v>144</v>
      </c>
      <c r="M15">
        <v>1</v>
      </c>
    </row>
    <row r="16" spans="1:13" ht="14.25">
      <c r="A16" s="13">
        <v>36</v>
      </c>
      <c r="B16" s="52" t="s">
        <v>87</v>
      </c>
      <c r="C16" s="53">
        <v>355</v>
      </c>
      <c r="D16" s="16">
        <v>12</v>
      </c>
      <c r="E16" s="2">
        <f t="shared" si="0"/>
        <v>0.03380281690140845</v>
      </c>
      <c r="F16" s="5">
        <v>3.242</v>
      </c>
      <c r="G16" s="5">
        <f t="shared" si="1"/>
        <v>38.903999999999996</v>
      </c>
      <c r="H16" s="3">
        <v>28</v>
      </c>
      <c r="I16" s="52"/>
      <c r="L16" t="s">
        <v>274</v>
      </c>
      <c r="M16">
        <v>1</v>
      </c>
    </row>
    <row r="17" spans="1:13" ht="14.25">
      <c r="A17" s="13">
        <v>43</v>
      </c>
      <c r="B17" s="52" t="s">
        <v>88</v>
      </c>
      <c r="C17" s="53">
        <v>36</v>
      </c>
      <c r="D17" s="16">
        <v>1</v>
      </c>
      <c r="E17" s="2">
        <f t="shared" si="0"/>
        <v>0.027777777777777776</v>
      </c>
      <c r="F17" s="5">
        <v>23.299</v>
      </c>
      <c r="G17" s="5">
        <f t="shared" si="1"/>
        <v>23.299</v>
      </c>
      <c r="H17" s="3">
        <v>14</v>
      </c>
      <c r="I17" s="52"/>
      <c r="L17" t="s">
        <v>43</v>
      </c>
      <c r="M17">
        <v>14</v>
      </c>
    </row>
    <row r="18" spans="1:13" ht="14.25">
      <c r="A18" s="13">
        <v>30</v>
      </c>
      <c r="B18" s="52" t="s">
        <v>89</v>
      </c>
      <c r="C18" s="53">
        <v>295</v>
      </c>
      <c r="D18" s="16">
        <v>14</v>
      </c>
      <c r="E18" s="2">
        <f t="shared" si="0"/>
        <v>0.04745762711864407</v>
      </c>
      <c r="F18" s="5">
        <v>3.703</v>
      </c>
      <c r="G18" s="5">
        <f t="shared" si="1"/>
        <v>51.842</v>
      </c>
      <c r="H18" s="3">
        <v>42</v>
      </c>
      <c r="I18" s="52"/>
      <c r="L18" t="s">
        <v>275</v>
      </c>
      <c r="M18">
        <v>1</v>
      </c>
    </row>
    <row r="19" spans="1:13" ht="14.25">
      <c r="A19" s="13">
        <v>40</v>
      </c>
      <c r="B19" s="52" t="s">
        <v>227</v>
      </c>
      <c r="C19" s="53">
        <v>88</v>
      </c>
      <c r="D19" s="16">
        <v>3</v>
      </c>
      <c r="E19" s="2">
        <f t="shared" si="0"/>
        <v>0.03409090909090909</v>
      </c>
      <c r="F19" s="5">
        <v>10.189</v>
      </c>
      <c r="G19" s="5">
        <f t="shared" si="1"/>
        <v>30.567</v>
      </c>
      <c r="H19" s="3">
        <v>20</v>
      </c>
      <c r="I19" s="56"/>
      <c r="L19" t="s">
        <v>243</v>
      </c>
      <c r="M19">
        <v>3</v>
      </c>
    </row>
    <row r="20" spans="1:13" ht="14.25">
      <c r="A20" s="13">
        <v>44</v>
      </c>
      <c r="B20" s="52" t="s">
        <v>90</v>
      </c>
      <c r="C20" s="53">
        <v>40</v>
      </c>
      <c r="D20" s="16">
        <v>1</v>
      </c>
      <c r="E20" s="2">
        <f t="shared" si="0"/>
        <v>0.025</v>
      </c>
      <c r="F20" s="5">
        <v>20.513</v>
      </c>
      <c r="G20" s="5">
        <f t="shared" si="1"/>
        <v>20.513</v>
      </c>
      <c r="H20" s="3">
        <v>12</v>
      </c>
      <c r="I20" s="56"/>
      <c r="L20" t="s">
        <v>44</v>
      </c>
      <c r="M20">
        <v>1</v>
      </c>
    </row>
    <row r="21" spans="1:13" ht="14.25">
      <c r="A21" s="13">
        <v>59</v>
      </c>
      <c r="B21" s="52" t="s">
        <v>91</v>
      </c>
      <c r="C21" s="53">
        <v>27</v>
      </c>
      <c r="D21" s="16">
        <v>0</v>
      </c>
      <c r="E21" s="2">
        <f t="shared" si="0"/>
        <v>0</v>
      </c>
      <c r="F21" s="5">
        <v>30</v>
      </c>
      <c r="G21" s="5">
        <f t="shared" si="1"/>
        <v>0</v>
      </c>
      <c r="H21" s="3">
        <v>0</v>
      </c>
      <c r="I21" s="56"/>
      <c r="L21" t="s">
        <v>45</v>
      </c>
      <c r="M21">
        <v>50</v>
      </c>
    </row>
    <row r="22" spans="1:13" ht="14.25">
      <c r="A22" s="13">
        <v>5</v>
      </c>
      <c r="B22" s="52" t="s">
        <v>92</v>
      </c>
      <c r="C22" s="53">
        <v>255</v>
      </c>
      <c r="D22" s="16">
        <v>50</v>
      </c>
      <c r="E22" s="2">
        <f t="shared" si="0"/>
        <v>0.19607843137254902</v>
      </c>
      <c r="F22" s="5">
        <v>4.133</v>
      </c>
      <c r="G22" s="5">
        <f t="shared" si="1"/>
        <v>206.65</v>
      </c>
      <c r="H22" s="3">
        <v>92</v>
      </c>
      <c r="I22" s="56"/>
      <c r="L22" t="s">
        <v>186</v>
      </c>
      <c r="M22">
        <v>32</v>
      </c>
    </row>
    <row r="23" spans="1:13" ht="14.25">
      <c r="A23" s="13">
        <v>21</v>
      </c>
      <c r="B23" s="52" t="s">
        <v>93</v>
      </c>
      <c r="C23" s="53">
        <v>473</v>
      </c>
      <c r="D23" s="16">
        <v>32</v>
      </c>
      <c r="E23" s="2">
        <f t="shared" si="0"/>
        <v>0.06765327695560254</v>
      </c>
      <c r="F23" s="5">
        <v>2.673</v>
      </c>
      <c r="G23" s="5">
        <f t="shared" si="1"/>
        <v>85.536</v>
      </c>
      <c r="H23" s="3">
        <v>60</v>
      </c>
      <c r="I23" s="56"/>
      <c r="L23" t="s">
        <v>169</v>
      </c>
      <c r="M23">
        <v>6</v>
      </c>
    </row>
    <row r="24" spans="1:13" ht="14.25">
      <c r="A24" s="13">
        <v>29</v>
      </c>
      <c r="B24" s="52" t="s">
        <v>142</v>
      </c>
      <c r="C24" s="53">
        <v>96</v>
      </c>
      <c r="D24" s="16">
        <v>6</v>
      </c>
      <c r="E24" s="2">
        <f t="shared" si="0"/>
        <v>0.0625</v>
      </c>
      <c r="F24" s="5">
        <v>9.224</v>
      </c>
      <c r="G24" s="5">
        <f t="shared" si="1"/>
        <v>55.344</v>
      </c>
      <c r="H24" s="3">
        <v>44</v>
      </c>
      <c r="I24" s="56"/>
      <c r="L24" t="s">
        <v>145</v>
      </c>
      <c r="M24">
        <v>1</v>
      </c>
    </row>
    <row r="25" spans="1:13" ht="14.25">
      <c r="A25" s="13">
        <v>60</v>
      </c>
      <c r="B25" s="52" t="s">
        <v>268</v>
      </c>
      <c r="C25" s="53">
        <v>21</v>
      </c>
      <c r="D25" s="16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I25" s="56"/>
      <c r="L25" t="s">
        <v>276</v>
      </c>
      <c r="M25">
        <v>1</v>
      </c>
    </row>
    <row r="26" spans="1:13" ht="14.25">
      <c r="A26" s="13">
        <v>47</v>
      </c>
      <c r="B26" s="52" t="s">
        <v>181</v>
      </c>
      <c r="C26" s="53">
        <v>60</v>
      </c>
      <c r="D26" s="16">
        <v>1</v>
      </c>
      <c r="E26" s="2">
        <f t="shared" si="0"/>
        <v>0.016666666666666666</v>
      </c>
      <c r="F26" s="5">
        <v>14.013</v>
      </c>
      <c r="G26" s="5">
        <f t="shared" si="1"/>
        <v>14.013</v>
      </c>
      <c r="H26" s="3">
        <v>10</v>
      </c>
      <c r="I26" s="56"/>
      <c r="L26" t="s">
        <v>277</v>
      </c>
      <c r="M26">
        <v>1</v>
      </c>
    </row>
    <row r="27" spans="1:13" ht="14.25">
      <c r="A27" s="13">
        <v>61</v>
      </c>
      <c r="B27" s="52" t="s">
        <v>31</v>
      </c>
      <c r="C27" s="53">
        <v>65</v>
      </c>
      <c r="D27" s="16">
        <v>0</v>
      </c>
      <c r="E27" s="2">
        <f t="shared" si="0"/>
        <v>0</v>
      </c>
      <c r="F27" s="5">
        <v>13.013</v>
      </c>
      <c r="G27" s="5">
        <f t="shared" si="1"/>
        <v>0</v>
      </c>
      <c r="H27" s="3">
        <v>0</v>
      </c>
      <c r="I27" s="56"/>
      <c r="L27" t="s">
        <v>322</v>
      </c>
      <c r="M27">
        <v>1</v>
      </c>
    </row>
    <row r="28" spans="1:13" ht="14.25">
      <c r="A28" s="13">
        <v>62</v>
      </c>
      <c r="B28" s="52" t="s">
        <v>94</v>
      </c>
      <c r="C28" s="53">
        <v>20</v>
      </c>
      <c r="D28" s="16">
        <v>0</v>
      </c>
      <c r="E28" s="2">
        <f t="shared" si="0"/>
        <v>0</v>
      </c>
      <c r="F28" s="5">
        <v>30</v>
      </c>
      <c r="G28" s="5">
        <f t="shared" si="1"/>
        <v>0</v>
      </c>
      <c r="H28" s="3">
        <v>0</v>
      </c>
      <c r="I28" s="56"/>
      <c r="L28" t="s">
        <v>278</v>
      </c>
      <c r="M28">
        <v>9</v>
      </c>
    </row>
    <row r="29" spans="1:13" ht="14.25">
      <c r="A29" s="13">
        <v>33</v>
      </c>
      <c r="B29" s="52" t="s">
        <v>95</v>
      </c>
      <c r="C29" s="53">
        <v>201</v>
      </c>
      <c r="D29" s="16">
        <v>10</v>
      </c>
      <c r="E29" s="2">
        <f t="shared" si="0"/>
        <v>0.04975124378109453</v>
      </c>
      <c r="F29" s="56">
        <v>4.913</v>
      </c>
      <c r="G29" s="5">
        <f t="shared" si="1"/>
        <v>49.13</v>
      </c>
      <c r="H29" s="3">
        <v>36</v>
      </c>
      <c r="I29" s="56"/>
      <c r="L29" t="s">
        <v>46</v>
      </c>
      <c r="M29">
        <v>70</v>
      </c>
    </row>
    <row r="30" spans="1:13" ht="14.25">
      <c r="A30" s="13">
        <v>14</v>
      </c>
      <c r="B30" s="52" t="s">
        <v>171</v>
      </c>
      <c r="C30" s="53">
        <v>66</v>
      </c>
      <c r="D30" s="17">
        <v>9</v>
      </c>
      <c r="E30" s="2">
        <f t="shared" si="0"/>
        <v>0.13636363636363635</v>
      </c>
      <c r="F30" s="5">
        <v>13.013</v>
      </c>
      <c r="G30" s="5">
        <f t="shared" si="1"/>
        <v>117.117</v>
      </c>
      <c r="H30" s="3">
        <v>74</v>
      </c>
      <c r="I30" s="56"/>
      <c r="L30" t="s">
        <v>49</v>
      </c>
      <c r="M30">
        <v>6</v>
      </c>
    </row>
    <row r="31" spans="1:13" ht="14.25">
      <c r="A31" s="13">
        <v>4</v>
      </c>
      <c r="B31" s="52" t="s">
        <v>96</v>
      </c>
      <c r="C31" s="53">
        <v>291</v>
      </c>
      <c r="D31" s="16">
        <v>70</v>
      </c>
      <c r="E31" s="2">
        <f t="shared" si="0"/>
        <v>0.24054982817869416</v>
      </c>
      <c r="F31" s="5">
        <v>3.703</v>
      </c>
      <c r="G31" s="5">
        <f t="shared" si="1"/>
        <v>259.21</v>
      </c>
      <c r="H31" s="3">
        <v>94</v>
      </c>
      <c r="I31" s="56"/>
      <c r="L31" t="s">
        <v>50</v>
      </c>
      <c r="M31">
        <v>2</v>
      </c>
    </row>
    <row r="32" spans="1:13" ht="14.25">
      <c r="A32" s="13">
        <v>63</v>
      </c>
      <c r="B32" s="52" t="s">
        <v>97</v>
      </c>
      <c r="C32" s="53">
        <v>55</v>
      </c>
      <c r="D32" s="16">
        <v>0</v>
      </c>
      <c r="E32" s="2">
        <f t="shared" si="0"/>
        <v>0</v>
      </c>
      <c r="F32" s="5">
        <v>15.195</v>
      </c>
      <c r="G32" s="5">
        <f t="shared" si="1"/>
        <v>0</v>
      </c>
      <c r="H32" s="3">
        <v>0</v>
      </c>
      <c r="I32" s="56"/>
      <c r="L32" t="s">
        <v>52</v>
      </c>
      <c r="M32">
        <v>3</v>
      </c>
    </row>
    <row r="33" spans="1:13" ht="14.25">
      <c r="A33" s="13">
        <v>64</v>
      </c>
      <c r="B33" s="52" t="s">
        <v>98</v>
      </c>
      <c r="C33" s="53">
        <v>24</v>
      </c>
      <c r="D33" s="16">
        <v>0</v>
      </c>
      <c r="E33" s="2">
        <f t="shared" si="0"/>
        <v>0</v>
      </c>
      <c r="F33" s="5">
        <v>30</v>
      </c>
      <c r="G33" s="5">
        <f t="shared" si="1"/>
        <v>0</v>
      </c>
      <c r="H33" s="3">
        <v>0</v>
      </c>
      <c r="I33" s="56"/>
      <c r="L33" t="s">
        <v>249</v>
      </c>
      <c r="M33">
        <v>1</v>
      </c>
    </row>
    <row r="34" spans="1:13" ht="14.25">
      <c r="A34" s="13">
        <v>25</v>
      </c>
      <c r="B34" s="52" t="s">
        <v>167</v>
      </c>
      <c r="C34" s="53">
        <v>73</v>
      </c>
      <c r="D34" s="17">
        <v>6</v>
      </c>
      <c r="E34" s="2">
        <f t="shared" si="0"/>
        <v>0.0821917808219178</v>
      </c>
      <c r="F34" s="5">
        <v>12.156</v>
      </c>
      <c r="G34" s="5">
        <f t="shared" si="1"/>
        <v>72.936</v>
      </c>
      <c r="H34" s="3">
        <v>52</v>
      </c>
      <c r="I34" s="56"/>
      <c r="L34" t="s">
        <v>187</v>
      </c>
      <c r="M34">
        <v>1</v>
      </c>
    </row>
    <row r="35" spans="1:13" ht="14.25">
      <c r="A35" s="13">
        <v>65</v>
      </c>
      <c r="B35" s="52" t="s">
        <v>99</v>
      </c>
      <c r="C35" s="62">
        <v>27</v>
      </c>
      <c r="D35" s="16">
        <v>0</v>
      </c>
      <c r="E35" s="2">
        <f t="shared" si="0"/>
        <v>0</v>
      </c>
      <c r="F35" s="5">
        <v>30</v>
      </c>
      <c r="G35" s="5">
        <f t="shared" si="1"/>
        <v>0</v>
      </c>
      <c r="H35" s="3">
        <v>0</v>
      </c>
      <c r="I35" s="56"/>
      <c r="L35" t="s">
        <v>147</v>
      </c>
      <c r="M35">
        <v>7</v>
      </c>
    </row>
    <row r="36" spans="1:13" ht="14.25">
      <c r="A36" s="13">
        <v>53</v>
      </c>
      <c r="B36" s="52" t="s">
        <v>100</v>
      </c>
      <c r="C36" s="53">
        <v>167</v>
      </c>
      <c r="D36" s="16">
        <v>2</v>
      </c>
      <c r="E36" s="2">
        <f t="shared" si="0"/>
        <v>0.011976047904191617</v>
      </c>
      <c r="F36" s="5">
        <v>5.74</v>
      </c>
      <c r="G36" s="5">
        <f t="shared" si="1"/>
        <v>11.48</v>
      </c>
      <c r="H36" s="3">
        <v>10</v>
      </c>
      <c r="I36" s="56"/>
      <c r="L36" t="s">
        <v>279</v>
      </c>
      <c r="M36">
        <v>1</v>
      </c>
    </row>
    <row r="37" spans="1:13" ht="14.25">
      <c r="A37" s="13">
        <v>66</v>
      </c>
      <c r="B37" s="52" t="s">
        <v>101</v>
      </c>
      <c r="C37" s="53">
        <v>30</v>
      </c>
      <c r="D37" s="16">
        <v>0</v>
      </c>
      <c r="E37" s="2">
        <f t="shared" si="0"/>
        <v>0</v>
      </c>
      <c r="F37" s="5">
        <v>29.467</v>
      </c>
      <c r="G37" s="5">
        <f t="shared" si="1"/>
        <v>0</v>
      </c>
      <c r="H37" s="3">
        <v>0</v>
      </c>
      <c r="I37" s="56"/>
      <c r="L37" t="s">
        <v>255</v>
      </c>
      <c r="M37">
        <v>6</v>
      </c>
    </row>
    <row r="38" spans="1:13" ht="14.25">
      <c r="A38" s="13">
        <v>38</v>
      </c>
      <c r="B38" s="52" t="s">
        <v>102</v>
      </c>
      <c r="C38" s="53">
        <v>82</v>
      </c>
      <c r="D38" s="16">
        <v>3</v>
      </c>
      <c r="E38" s="2">
        <f t="shared" si="0"/>
        <v>0.036585365853658534</v>
      </c>
      <c r="F38" s="5">
        <v>10.763</v>
      </c>
      <c r="G38" s="5">
        <f t="shared" si="1"/>
        <v>32.289</v>
      </c>
      <c r="H38" s="3">
        <v>24</v>
      </c>
      <c r="I38" s="56"/>
      <c r="L38" t="s">
        <v>57</v>
      </c>
      <c r="M38">
        <v>17</v>
      </c>
    </row>
    <row r="39" spans="1:13" ht="14.25">
      <c r="A39" s="13">
        <v>67</v>
      </c>
      <c r="B39" s="52" t="s">
        <v>103</v>
      </c>
      <c r="C39" s="53">
        <v>35</v>
      </c>
      <c r="D39" s="16">
        <v>0</v>
      </c>
      <c r="E39" s="2">
        <f t="shared" si="0"/>
        <v>0</v>
      </c>
      <c r="F39" s="5">
        <v>23.299</v>
      </c>
      <c r="G39" s="5">
        <f t="shared" si="1"/>
        <v>0</v>
      </c>
      <c r="H39" s="3">
        <v>0</v>
      </c>
      <c r="I39" s="56"/>
      <c r="L39" t="s">
        <v>157</v>
      </c>
      <c r="M39">
        <v>165</v>
      </c>
    </row>
    <row r="40" spans="1:13" ht="14.25">
      <c r="A40" s="13">
        <v>56</v>
      </c>
      <c r="B40" s="52" t="s">
        <v>104</v>
      </c>
      <c r="C40" s="62">
        <v>114</v>
      </c>
      <c r="D40" s="16">
        <v>1</v>
      </c>
      <c r="E40" s="2">
        <f t="shared" si="0"/>
        <v>0.008771929824561403</v>
      </c>
      <c r="F40" s="5">
        <v>8.104</v>
      </c>
      <c r="G40" s="5">
        <f t="shared" si="1"/>
        <v>8.104</v>
      </c>
      <c r="H40" s="3">
        <v>10</v>
      </c>
      <c r="I40" s="56"/>
      <c r="L40" t="s">
        <v>280</v>
      </c>
      <c r="M40">
        <v>1</v>
      </c>
    </row>
    <row r="41" spans="1:13" ht="14.25">
      <c r="A41" s="13">
        <v>34</v>
      </c>
      <c r="B41" s="52" t="s">
        <v>105</v>
      </c>
      <c r="C41" s="53">
        <v>150</v>
      </c>
      <c r="D41" s="16">
        <v>7</v>
      </c>
      <c r="E41" s="2">
        <f t="shared" si="0"/>
        <v>0.04666666666666667</v>
      </c>
      <c r="F41" s="5">
        <v>6.213</v>
      </c>
      <c r="G41" s="5">
        <f aca="true" t="shared" si="2" ref="G41:G72">F41*D41</f>
        <v>43.491</v>
      </c>
      <c r="H41" s="3">
        <v>34</v>
      </c>
      <c r="I41" s="56"/>
      <c r="L41" t="s">
        <v>209</v>
      </c>
      <c r="M41">
        <v>1</v>
      </c>
    </row>
    <row r="42" spans="1:13" ht="14.25">
      <c r="A42" s="13">
        <v>68</v>
      </c>
      <c r="B42" s="52" t="s">
        <v>106</v>
      </c>
      <c r="C42" s="53">
        <v>20</v>
      </c>
      <c r="D42" s="16">
        <v>0</v>
      </c>
      <c r="E42" s="2">
        <f t="shared" si="0"/>
        <v>0</v>
      </c>
      <c r="F42" s="5">
        <v>30</v>
      </c>
      <c r="G42" s="5">
        <f t="shared" si="2"/>
        <v>0</v>
      </c>
      <c r="H42" s="3">
        <v>0</v>
      </c>
      <c r="I42" s="56"/>
      <c r="L42" t="s">
        <v>159</v>
      </c>
      <c r="M42">
        <v>2</v>
      </c>
    </row>
    <row r="43" spans="1:13" ht="14.25">
      <c r="A43" s="13">
        <v>69</v>
      </c>
      <c r="B43" s="52" t="s">
        <v>107</v>
      </c>
      <c r="C43" s="53">
        <v>20</v>
      </c>
      <c r="D43" s="16">
        <v>0</v>
      </c>
      <c r="E43" s="2">
        <f t="shared" si="0"/>
        <v>0</v>
      </c>
      <c r="F43" s="5">
        <v>30</v>
      </c>
      <c r="G43" s="5">
        <f t="shared" si="2"/>
        <v>0</v>
      </c>
      <c r="H43" s="3">
        <v>0</v>
      </c>
      <c r="I43" s="56"/>
      <c r="L43" t="s">
        <v>59</v>
      </c>
      <c r="M43">
        <v>3</v>
      </c>
    </row>
    <row r="44" spans="1:13" ht="14.25">
      <c r="A44" s="13">
        <v>31</v>
      </c>
      <c r="B44" s="52" t="s">
        <v>108</v>
      </c>
      <c r="C44" s="53">
        <v>107</v>
      </c>
      <c r="D44" s="16">
        <v>6</v>
      </c>
      <c r="E44" s="2">
        <f t="shared" si="0"/>
        <v>0.056074766355140186</v>
      </c>
      <c r="F44" s="5">
        <v>8.442</v>
      </c>
      <c r="G44" s="5">
        <f t="shared" si="2"/>
        <v>50.652</v>
      </c>
      <c r="H44" s="3">
        <v>40</v>
      </c>
      <c r="I44" s="56"/>
      <c r="L44" t="s">
        <v>60</v>
      </c>
      <c r="M44">
        <v>6</v>
      </c>
    </row>
    <row r="45" spans="1:13" ht="14.25">
      <c r="A45" s="13">
        <v>7</v>
      </c>
      <c r="B45" s="52" t="s">
        <v>109</v>
      </c>
      <c r="C45" s="53">
        <v>81</v>
      </c>
      <c r="D45" s="16">
        <v>17</v>
      </c>
      <c r="E45" s="2">
        <f t="shared" si="0"/>
        <v>0.20987654320987653</v>
      </c>
      <c r="F45" s="5">
        <v>10.763</v>
      </c>
      <c r="G45" s="5">
        <f t="shared" si="2"/>
        <v>182.971</v>
      </c>
      <c r="H45" s="3">
        <v>88</v>
      </c>
      <c r="I45" s="56"/>
      <c r="L45" t="s">
        <v>148</v>
      </c>
      <c r="M45">
        <v>5</v>
      </c>
    </row>
    <row r="46" spans="1:13" ht="14.25">
      <c r="A46" s="13">
        <v>2</v>
      </c>
      <c r="B46" s="52" t="s">
        <v>172</v>
      </c>
      <c r="C46" s="62">
        <v>541</v>
      </c>
      <c r="D46" s="16">
        <v>165</v>
      </c>
      <c r="E46" s="2">
        <f t="shared" si="0"/>
        <v>0.3049907578558225</v>
      </c>
      <c r="F46" s="5">
        <v>2.457</v>
      </c>
      <c r="G46" s="5">
        <f t="shared" si="2"/>
        <v>405.405</v>
      </c>
      <c r="H46" s="3">
        <v>98</v>
      </c>
      <c r="I46" s="56"/>
      <c r="L46" t="s">
        <v>149</v>
      </c>
      <c r="M46">
        <v>6</v>
      </c>
    </row>
    <row r="47" spans="1:13" ht="14.25">
      <c r="A47" s="13">
        <v>70</v>
      </c>
      <c r="B47" s="52" t="s">
        <v>110</v>
      </c>
      <c r="C47" s="53">
        <v>40</v>
      </c>
      <c r="D47" s="16">
        <v>0</v>
      </c>
      <c r="E47" s="2">
        <f t="shared" si="0"/>
        <v>0</v>
      </c>
      <c r="F47" s="5">
        <v>20.513</v>
      </c>
      <c r="G47" s="5">
        <f t="shared" si="2"/>
        <v>0</v>
      </c>
      <c r="H47" s="3">
        <v>0</v>
      </c>
      <c r="I47" s="56"/>
      <c r="L47" t="s">
        <v>203</v>
      </c>
      <c r="M47">
        <v>1</v>
      </c>
    </row>
    <row r="48" spans="1:13" ht="14.25">
      <c r="A48" s="13">
        <v>71</v>
      </c>
      <c r="B48" s="52" t="s">
        <v>173</v>
      </c>
      <c r="C48" s="53">
        <v>60</v>
      </c>
      <c r="D48" s="16">
        <v>0</v>
      </c>
      <c r="E48" s="2">
        <f t="shared" si="0"/>
        <v>0</v>
      </c>
      <c r="F48" s="5">
        <v>14.013</v>
      </c>
      <c r="G48" s="5">
        <f t="shared" si="2"/>
        <v>0</v>
      </c>
      <c r="H48" s="3">
        <v>0</v>
      </c>
      <c r="I48" s="56"/>
      <c r="L48" t="s">
        <v>150</v>
      </c>
      <c r="M48">
        <v>20</v>
      </c>
    </row>
    <row r="49" spans="1:13" ht="14.25">
      <c r="A49" s="13">
        <v>72</v>
      </c>
      <c r="B49" s="52" t="s">
        <v>228</v>
      </c>
      <c r="C49" s="53">
        <v>0</v>
      </c>
      <c r="D49" s="16">
        <v>0</v>
      </c>
      <c r="E49" s="2" t="e">
        <f t="shared" si="0"/>
        <v>#DIV/0!</v>
      </c>
      <c r="F49" s="5">
        <v>30</v>
      </c>
      <c r="G49" s="5">
        <f t="shared" si="2"/>
        <v>0</v>
      </c>
      <c r="H49" s="3">
        <v>0</v>
      </c>
      <c r="I49" s="56"/>
      <c r="L49" t="s">
        <v>77</v>
      </c>
      <c r="M49">
        <v>34</v>
      </c>
    </row>
    <row r="50" spans="1:13" ht="14.25">
      <c r="A50" s="13">
        <v>73</v>
      </c>
      <c r="B50" s="52" t="s">
        <v>111</v>
      </c>
      <c r="C50" s="53">
        <v>20</v>
      </c>
      <c r="D50" s="16">
        <v>0</v>
      </c>
      <c r="E50" s="2">
        <f t="shared" si="0"/>
        <v>0</v>
      </c>
      <c r="F50" s="5">
        <v>30</v>
      </c>
      <c r="G50" s="5">
        <f t="shared" si="2"/>
        <v>0</v>
      </c>
      <c r="H50" s="3">
        <v>0</v>
      </c>
      <c r="I50" s="56"/>
      <c r="L50" t="s">
        <v>62</v>
      </c>
      <c r="M50">
        <v>3</v>
      </c>
    </row>
    <row r="51" spans="1:13" ht="14.25">
      <c r="A51" s="13">
        <v>37</v>
      </c>
      <c r="B51" s="52" t="s">
        <v>112</v>
      </c>
      <c r="C51" s="53">
        <v>136</v>
      </c>
      <c r="D51" s="16">
        <v>5</v>
      </c>
      <c r="E51" s="2" t="e">
        <f>+D51/C49</f>
        <v>#DIV/0!</v>
      </c>
      <c r="F51" s="5">
        <v>6.791</v>
      </c>
      <c r="G51" s="5">
        <f t="shared" si="2"/>
        <v>33.955</v>
      </c>
      <c r="H51" s="3">
        <v>26</v>
      </c>
      <c r="I51" s="56"/>
      <c r="L51" t="s">
        <v>206</v>
      </c>
      <c r="M51">
        <v>7</v>
      </c>
    </row>
    <row r="52" spans="1:13" ht="14.25">
      <c r="A52" s="13">
        <v>74</v>
      </c>
      <c r="B52" s="52" t="s">
        <v>6</v>
      </c>
      <c r="C52" s="53">
        <v>31</v>
      </c>
      <c r="D52" s="16">
        <v>0</v>
      </c>
      <c r="E52" s="2">
        <f aca="true" t="shared" si="3" ref="E52:E68">+D52/C52</f>
        <v>0</v>
      </c>
      <c r="F52" s="5">
        <v>29.467</v>
      </c>
      <c r="G52" s="5">
        <f t="shared" si="2"/>
        <v>0</v>
      </c>
      <c r="H52" s="3">
        <v>0</v>
      </c>
      <c r="I52" s="56"/>
      <c r="L52" t="s">
        <v>63</v>
      </c>
      <c r="M52">
        <v>2</v>
      </c>
    </row>
    <row r="53" spans="1:13" ht="14.25">
      <c r="A53" s="13">
        <v>75</v>
      </c>
      <c r="B53" s="52" t="s">
        <v>83</v>
      </c>
      <c r="C53" s="53">
        <v>20</v>
      </c>
      <c r="D53" s="16">
        <v>0</v>
      </c>
      <c r="E53" s="2">
        <f t="shared" si="3"/>
        <v>0</v>
      </c>
      <c r="F53" s="5">
        <v>30</v>
      </c>
      <c r="G53" s="5">
        <f t="shared" si="2"/>
        <v>0</v>
      </c>
      <c r="H53" s="3">
        <v>0</v>
      </c>
      <c r="I53" s="56"/>
      <c r="L53" t="s">
        <v>160</v>
      </c>
      <c r="M53">
        <v>2</v>
      </c>
    </row>
    <row r="54" spans="1:13" ht="14.25">
      <c r="A54" s="13">
        <v>76</v>
      </c>
      <c r="B54" s="52" t="s">
        <v>229</v>
      </c>
      <c r="C54" s="53">
        <v>55</v>
      </c>
      <c r="D54" s="16">
        <v>0</v>
      </c>
      <c r="E54" s="2">
        <f t="shared" si="3"/>
        <v>0</v>
      </c>
      <c r="F54" s="5">
        <v>15.195</v>
      </c>
      <c r="G54" s="5">
        <f t="shared" si="2"/>
        <v>0</v>
      </c>
      <c r="H54" s="3">
        <v>0</v>
      </c>
      <c r="I54" s="56"/>
      <c r="L54" t="s">
        <v>239</v>
      </c>
      <c r="M54">
        <v>1</v>
      </c>
    </row>
    <row r="55" spans="1:13" ht="14.25">
      <c r="A55" s="13">
        <v>20</v>
      </c>
      <c r="B55" s="52" t="s">
        <v>113</v>
      </c>
      <c r="C55" s="53">
        <v>22</v>
      </c>
      <c r="D55" s="16">
        <v>3</v>
      </c>
      <c r="E55" s="2">
        <f t="shared" si="3"/>
        <v>0.13636363636363635</v>
      </c>
      <c r="F55" s="5">
        <v>30</v>
      </c>
      <c r="G55" s="5">
        <f t="shared" si="2"/>
        <v>90</v>
      </c>
      <c r="H55" s="3">
        <v>62</v>
      </c>
      <c r="I55" s="56"/>
      <c r="L55" t="s">
        <v>281</v>
      </c>
      <c r="M55">
        <v>3</v>
      </c>
    </row>
    <row r="56" spans="1:13" ht="14.25">
      <c r="A56" s="13">
        <v>39</v>
      </c>
      <c r="B56" s="52" t="s">
        <v>114</v>
      </c>
      <c r="C56" s="53">
        <v>185</v>
      </c>
      <c r="D56" s="16">
        <v>6</v>
      </c>
      <c r="E56" s="2">
        <f t="shared" si="3"/>
        <v>0.032432432432432434</v>
      </c>
      <c r="F56" s="5">
        <v>5.229</v>
      </c>
      <c r="G56" s="5">
        <f t="shared" si="2"/>
        <v>31.374000000000002</v>
      </c>
      <c r="H56" s="3">
        <v>22</v>
      </c>
      <c r="I56" s="56"/>
      <c r="L56" t="s">
        <v>64</v>
      </c>
      <c r="M56">
        <v>5</v>
      </c>
    </row>
    <row r="57" spans="1:13" ht="14.25">
      <c r="A57" s="13">
        <v>77</v>
      </c>
      <c r="B57" s="52" t="s">
        <v>115</v>
      </c>
      <c r="C57" s="53">
        <v>0</v>
      </c>
      <c r="D57" s="16">
        <v>0</v>
      </c>
      <c r="E57" s="2" t="e">
        <f t="shared" si="3"/>
        <v>#DIV/0!</v>
      </c>
      <c r="F57" s="5">
        <v>30</v>
      </c>
      <c r="G57" s="5">
        <f t="shared" si="2"/>
        <v>0</v>
      </c>
      <c r="H57" s="3">
        <v>0</v>
      </c>
      <c r="I57" s="56"/>
      <c r="L57" t="s">
        <v>199</v>
      </c>
      <c r="M57">
        <v>25</v>
      </c>
    </row>
    <row r="58" spans="1:13" ht="14.25">
      <c r="A58" s="13">
        <v>78</v>
      </c>
      <c r="B58" s="52" t="s">
        <v>116</v>
      </c>
      <c r="C58" s="53">
        <v>16</v>
      </c>
      <c r="D58" s="16">
        <v>0</v>
      </c>
      <c r="E58" s="2">
        <f t="shared" si="3"/>
        <v>0</v>
      </c>
      <c r="F58" s="5">
        <v>30</v>
      </c>
      <c r="G58" s="5">
        <f t="shared" si="2"/>
        <v>0</v>
      </c>
      <c r="H58" s="3">
        <v>0</v>
      </c>
      <c r="I58" s="56"/>
      <c r="L58" t="s">
        <v>168</v>
      </c>
      <c r="M58">
        <v>4</v>
      </c>
    </row>
    <row r="59" spans="1:13" ht="14.25">
      <c r="A59" s="13">
        <v>8</v>
      </c>
      <c r="B59" s="52" t="s">
        <v>117</v>
      </c>
      <c r="C59" s="53">
        <v>34</v>
      </c>
      <c r="D59" s="16">
        <v>6</v>
      </c>
      <c r="E59" s="2">
        <f t="shared" si="3"/>
        <v>0.17647058823529413</v>
      </c>
      <c r="F59" s="5">
        <v>29.467</v>
      </c>
      <c r="G59" s="5">
        <f t="shared" si="2"/>
        <v>176.802</v>
      </c>
      <c r="H59" s="3">
        <v>86</v>
      </c>
      <c r="I59" s="56"/>
      <c r="L59" t="s">
        <v>65</v>
      </c>
      <c r="M59">
        <v>7</v>
      </c>
    </row>
    <row r="60" spans="1:13" ht="14.25">
      <c r="A60" s="13">
        <v>48</v>
      </c>
      <c r="B60" s="52" t="s">
        <v>118</v>
      </c>
      <c r="C60" s="53">
        <v>64</v>
      </c>
      <c r="D60" s="16">
        <v>1</v>
      </c>
      <c r="E60" s="2">
        <f t="shared" si="3"/>
        <v>0.015625</v>
      </c>
      <c r="F60" s="5">
        <v>14.013</v>
      </c>
      <c r="G60" s="5">
        <f t="shared" si="2"/>
        <v>14.013</v>
      </c>
      <c r="H60" s="3">
        <v>10</v>
      </c>
      <c r="I60" s="56"/>
      <c r="L60" t="s">
        <v>151</v>
      </c>
      <c r="M60">
        <v>26</v>
      </c>
    </row>
    <row r="61" spans="1:13" ht="14.25">
      <c r="A61" s="13">
        <v>22</v>
      </c>
      <c r="B61" s="52" t="s">
        <v>119</v>
      </c>
      <c r="C61" s="53">
        <v>531</v>
      </c>
      <c r="D61" s="16">
        <v>34</v>
      </c>
      <c r="E61" s="2">
        <f t="shared" si="3"/>
        <v>0.064030131826742</v>
      </c>
      <c r="F61" s="5">
        <v>2.485</v>
      </c>
      <c r="G61" s="5">
        <f t="shared" si="2"/>
        <v>84.49</v>
      </c>
      <c r="H61" s="3">
        <v>58</v>
      </c>
      <c r="I61" s="56"/>
      <c r="L61" t="s">
        <v>30</v>
      </c>
      <c r="M61">
        <v>30</v>
      </c>
    </row>
    <row r="62" spans="1:13" ht="14.25">
      <c r="A62" s="13">
        <v>12</v>
      </c>
      <c r="B62" s="52" t="s">
        <v>120</v>
      </c>
      <c r="C62" s="53">
        <v>136</v>
      </c>
      <c r="D62" s="16">
        <v>20</v>
      </c>
      <c r="E62" s="2">
        <f t="shared" si="3"/>
        <v>0.14705882352941177</v>
      </c>
      <c r="F62" s="5">
        <v>6.791</v>
      </c>
      <c r="G62" s="5">
        <f t="shared" si="2"/>
        <v>135.82</v>
      </c>
      <c r="H62" s="3">
        <v>78</v>
      </c>
      <c r="I62" s="56"/>
      <c r="L62" t="s">
        <v>75</v>
      </c>
      <c r="M62">
        <v>10</v>
      </c>
    </row>
    <row r="63" spans="1:13" ht="14.25">
      <c r="A63" s="13">
        <v>35</v>
      </c>
      <c r="B63" s="52" t="s">
        <v>121</v>
      </c>
      <c r="C63" s="53">
        <v>75</v>
      </c>
      <c r="D63" s="16">
        <v>3</v>
      </c>
      <c r="E63" s="2">
        <f t="shared" si="3"/>
        <v>0.04</v>
      </c>
      <c r="F63" s="5">
        <v>13.013</v>
      </c>
      <c r="G63" s="5">
        <f t="shared" si="2"/>
        <v>39.039</v>
      </c>
      <c r="H63" s="3">
        <v>30</v>
      </c>
      <c r="I63" s="56"/>
      <c r="L63" t="s">
        <v>66</v>
      </c>
      <c r="M63">
        <v>19</v>
      </c>
    </row>
    <row r="64" spans="1:13" ht="14.25">
      <c r="A64" s="13">
        <v>19</v>
      </c>
      <c r="B64" s="52" t="s">
        <v>183</v>
      </c>
      <c r="C64" s="62">
        <v>78</v>
      </c>
      <c r="D64" s="16">
        <v>7</v>
      </c>
      <c r="E64" s="2">
        <f t="shared" si="3"/>
        <v>0.08974358974358974</v>
      </c>
      <c r="F64" s="5">
        <v>13.013</v>
      </c>
      <c r="G64" s="5">
        <f t="shared" si="2"/>
        <v>91.091</v>
      </c>
      <c r="H64" s="3">
        <v>64</v>
      </c>
      <c r="I64" s="56"/>
      <c r="L64" t="s">
        <v>271</v>
      </c>
      <c r="M64">
        <v>5</v>
      </c>
    </row>
    <row r="65" spans="1:13" ht="14.25">
      <c r="A65" s="13">
        <v>27</v>
      </c>
      <c r="B65" s="52" t="s">
        <v>122</v>
      </c>
      <c r="C65" s="53">
        <v>26</v>
      </c>
      <c r="D65" s="16">
        <v>2</v>
      </c>
      <c r="E65" s="2">
        <f t="shared" si="3"/>
        <v>0.07692307692307693</v>
      </c>
      <c r="F65" s="5">
        <v>30</v>
      </c>
      <c r="G65" s="5">
        <f t="shared" si="2"/>
        <v>60</v>
      </c>
      <c r="H65" s="3">
        <v>48</v>
      </c>
      <c r="I65" s="56"/>
      <c r="L65" t="s">
        <v>67</v>
      </c>
      <c r="M65">
        <v>2</v>
      </c>
    </row>
    <row r="66" spans="1:13" ht="14.25">
      <c r="A66" s="13">
        <v>32</v>
      </c>
      <c r="B66" s="52" t="s">
        <v>123</v>
      </c>
      <c r="C66" s="53">
        <v>51</v>
      </c>
      <c r="D66" s="16">
        <v>3</v>
      </c>
      <c r="E66" s="2">
        <f t="shared" si="3"/>
        <v>0.058823529411764705</v>
      </c>
      <c r="F66" s="5">
        <v>16.613</v>
      </c>
      <c r="G66" s="5">
        <f t="shared" si="2"/>
        <v>49.839</v>
      </c>
      <c r="H66" s="3">
        <v>38</v>
      </c>
      <c r="I66" s="56"/>
      <c r="L66" t="s">
        <v>282</v>
      </c>
      <c r="M66">
        <v>7</v>
      </c>
    </row>
    <row r="67" spans="1:13" ht="14.25">
      <c r="A67" s="13">
        <v>42</v>
      </c>
      <c r="B67" s="52" t="s">
        <v>124</v>
      </c>
      <c r="C67" s="53">
        <v>210</v>
      </c>
      <c r="D67" s="16">
        <v>5</v>
      </c>
      <c r="E67" s="2">
        <f t="shared" si="3"/>
        <v>0.023809523809523808</v>
      </c>
      <c r="F67" s="5">
        <v>4.727</v>
      </c>
      <c r="G67" s="5">
        <f t="shared" si="2"/>
        <v>23.635</v>
      </c>
      <c r="H67" s="3">
        <v>16</v>
      </c>
      <c r="I67" s="56"/>
      <c r="L67" t="s">
        <v>193</v>
      </c>
      <c r="M67">
        <v>11</v>
      </c>
    </row>
    <row r="68" spans="1:13" ht="14.25">
      <c r="A68" s="13">
        <v>24</v>
      </c>
      <c r="B68" s="52" t="s">
        <v>155</v>
      </c>
      <c r="C68" s="53">
        <v>340</v>
      </c>
      <c r="D68" s="16">
        <v>25</v>
      </c>
      <c r="E68" s="2">
        <f t="shared" si="3"/>
        <v>0.07352941176470588</v>
      </c>
      <c r="F68" s="5">
        <v>3.307</v>
      </c>
      <c r="G68" s="5">
        <f t="shared" si="2"/>
        <v>82.675</v>
      </c>
      <c r="H68" s="3">
        <v>54</v>
      </c>
      <c r="I68" s="56"/>
      <c r="L68" t="s">
        <v>68</v>
      </c>
      <c r="M68">
        <v>2</v>
      </c>
    </row>
    <row r="69" spans="1:13" ht="13.5" customHeight="1">
      <c r="A69" s="13">
        <v>15</v>
      </c>
      <c r="B69" s="52" t="s">
        <v>125</v>
      </c>
      <c r="C69" s="53">
        <v>52</v>
      </c>
      <c r="D69" s="16">
        <v>7</v>
      </c>
      <c r="E69" s="2">
        <f>+D69/C67</f>
        <v>0.03333333333333333</v>
      </c>
      <c r="F69" s="5">
        <v>16.613</v>
      </c>
      <c r="G69" s="5">
        <f t="shared" si="2"/>
        <v>116.291</v>
      </c>
      <c r="H69" s="3">
        <v>72</v>
      </c>
      <c r="I69" s="56"/>
      <c r="L69" t="s">
        <v>69</v>
      </c>
      <c r="M69">
        <v>3</v>
      </c>
    </row>
    <row r="70" spans="1:13" ht="14.25">
      <c r="A70" s="13">
        <v>79</v>
      </c>
      <c r="B70" s="52" t="s">
        <v>230</v>
      </c>
      <c r="C70" s="53">
        <v>20</v>
      </c>
      <c r="D70" s="16">
        <v>0</v>
      </c>
      <c r="E70" s="2">
        <f aca="true" t="shared" si="4" ref="E70:E94">+D70/C70</f>
        <v>0</v>
      </c>
      <c r="F70" s="5">
        <v>30</v>
      </c>
      <c r="G70" s="5">
        <f t="shared" si="2"/>
        <v>0</v>
      </c>
      <c r="H70" s="3">
        <v>0</v>
      </c>
      <c r="I70" s="56"/>
      <c r="L70" t="s">
        <v>162</v>
      </c>
      <c r="M70">
        <v>7</v>
      </c>
    </row>
    <row r="71" spans="1:13" ht="14.25">
      <c r="A71" s="13">
        <v>13</v>
      </c>
      <c r="B71" s="52" t="s">
        <v>126</v>
      </c>
      <c r="C71" s="53">
        <v>207</v>
      </c>
      <c r="D71" s="17">
        <v>26</v>
      </c>
      <c r="E71" s="2">
        <f t="shared" si="4"/>
        <v>0.12560386473429952</v>
      </c>
      <c r="F71" s="5">
        <v>4.727</v>
      </c>
      <c r="G71" s="5">
        <f t="shared" si="2"/>
        <v>122.90200000000002</v>
      </c>
      <c r="H71" s="3">
        <v>76</v>
      </c>
      <c r="I71" s="56"/>
      <c r="L71" t="s">
        <v>70</v>
      </c>
      <c r="M71">
        <v>12</v>
      </c>
    </row>
    <row r="72" spans="1:13" ht="14.25">
      <c r="A72" s="13">
        <v>80</v>
      </c>
      <c r="B72" s="52" t="s">
        <v>231</v>
      </c>
      <c r="C72" s="53">
        <v>40</v>
      </c>
      <c r="D72" s="17">
        <v>0</v>
      </c>
      <c r="E72" s="2">
        <f t="shared" si="4"/>
        <v>0</v>
      </c>
      <c r="F72" s="5">
        <v>20.513</v>
      </c>
      <c r="G72" s="5">
        <f t="shared" si="2"/>
        <v>0</v>
      </c>
      <c r="H72" s="3">
        <v>0</v>
      </c>
      <c r="I72" s="56"/>
      <c r="L72" t="s">
        <v>163</v>
      </c>
      <c r="M72">
        <v>130</v>
      </c>
    </row>
    <row r="73" spans="1:13" ht="14.25">
      <c r="A73" s="13">
        <v>17</v>
      </c>
      <c r="B73" s="52" t="s">
        <v>30</v>
      </c>
      <c r="C73" s="53">
        <v>368</v>
      </c>
      <c r="D73" s="16">
        <v>30</v>
      </c>
      <c r="E73" s="2">
        <f t="shared" si="4"/>
        <v>0.08152173913043478</v>
      </c>
      <c r="F73" s="5">
        <v>3.18</v>
      </c>
      <c r="G73" s="5">
        <f aca="true" t="shared" si="5" ref="G73:G94">F73*D73</f>
        <v>95.4</v>
      </c>
      <c r="H73" s="3">
        <v>68</v>
      </c>
      <c r="I73" s="56"/>
      <c r="L73" t="s">
        <v>164</v>
      </c>
      <c r="M73">
        <v>56</v>
      </c>
    </row>
    <row r="74" spans="1:13" ht="14.25">
      <c r="A74" s="13">
        <v>81</v>
      </c>
      <c r="B74" s="52" t="s">
        <v>232</v>
      </c>
      <c r="C74" s="53">
        <v>25</v>
      </c>
      <c r="D74" s="16">
        <v>0</v>
      </c>
      <c r="E74" s="2">
        <f t="shared" si="4"/>
        <v>0</v>
      </c>
      <c r="F74" s="5">
        <v>30</v>
      </c>
      <c r="G74" s="5">
        <f t="shared" si="5"/>
        <v>0</v>
      </c>
      <c r="H74" s="3">
        <v>0</v>
      </c>
      <c r="I74" s="56"/>
      <c r="L74" t="s">
        <v>211</v>
      </c>
      <c r="M74">
        <v>1</v>
      </c>
    </row>
    <row r="75" spans="1:13" ht="14.25">
      <c r="A75" s="13">
        <v>10</v>
      </c>
      <c r="B75" s="52" t="s">
        <v>127</v>
      </c>
      <c r="C75" s="53">
        <v>100</v>
      </c>
      <c r="D75" s="16">
        <v>19</v>
      </c>
      <c r="E75" s="2">
        <f t="shared" si="4"/>
        <v>0.19</v>
      </c>
      <c r="F75" s="5">
        <v>8.813</v>
      </c>
      <c r="G75" s="5">
        <f t="shared" si="5"/>
        <v>167.447</v>
      </c>
      <c r="H75" s="3">
        <v>82</v>
      </c>
      <c r="I75" s="56"/>
      <c r="L75" t="s">
        <v>72</v>
      </c>
      <c r="M75">
        <v>3</v>
      </c>
    </row>
    <row r="76" spans="1:13" ht="14.25">
      <c r="A76" s="13">
        <v>18</v>
      </c>
      <c r="B76" s="52" t="s">
        <v>26</v>
      </c>
      <c r="C76" s="53">
        <v>45</v>
      </c>
      <c r="D76" s="16">
        <v>5</v>
      </c>
      <c r="E76" s="2">
        <f t="shared" si="4"/>
        <v>0.1111111111111111</v>
      </c>
      <c r="F76" s="5">
        <v>18.346</v>
      </c>
      <c r="G76" s="5">
        <f t="shared" si="5"/>
        <v>91.73</v>
      </c>
      <c r="H76" s="3">
        <v>66</v>
      </c>
      <c r="I76" s="56"/>
      <c r="L76" t="s">
        <v>7</v>
      </c>
      <c r="M76">
        <v>2</v>
      </c>
    </row>
    <row r="77" spans="1:13" ht="14.25">
      <c r="A77" s="13">
        <v>46</v>
      </c>
      <c r="B77" s="52" t="s">
        <v>128</v>
      </c>
      <c r="C77" s="53">
        <v>94</v>
      </c>
      <c r="D77" s="16">
        <v>2</v>
      </c>
      <c r="E77" s="2">
        <f t="shared" si="4"/>
        <v>0.02127659574468085</v>
      </c>
      <c r="F77" s="5">
        <v>9.68</v>
      </c>
      <c r="G77" s="5">
        <f t="shared" si="5"/>
        <v>19.36</v>
      </c>
      <c r="H77" s="3">
        <v>10</v>
      </c>
      <c r="I77" s="56"/>
      <c r="L77" t="s">
        <v>19</v>
      </c>
      <c r="M77">
        <v>1</v>
      </c>
    </row>
    <row r="78" spans="1:13" ht="14.25">
      <c r="A78" s="13">
        <v>82</v>
      </c>
      <c r="B78" s="52" t="s">
        <v>129</v>
      </c>
      <c r="C78" s="53">
        <v>30</v>
      </c>
      <c r="D78" s="16">
        <v>0</v>
      </c>
      <c r="E78" s="2">
        <f t="shared" si="4"/>
        <v>0</v>
      </c>
      <c r="F78" s="5">
        <v>29.467</v>
      </c>
      <c r="G78" s="5">
        <f t="shared" si="5"/>
        <v>0</v>
      </c>
      <c r="H78" s="3">
        <v>0</v>
      </c>
      <c r="I78" s="56"/>
      <c r="L78" t="s">
        <v>252</v>
      </c>
      <c r="M78">
        <v>10</v>
      </c>
    </row>
    <row r="79" spans="1:13" ht="14.25">
      <c r="A79" s="13">
        <v>83</v>
      </c>
      <c r="B79" s="52" t="s">
        <v>130</v>
      </c>
      <c r="C79" s="53">
        <v>40</v>
      </c>
      <c r="D79" s="16">
        <v>0</v>
      </c>
      <c r="E79" s="2">
        <f t="shared" si="4"/>
        <v>0</v>
      </c>
      <c r="F79" s="5">
        <v>20.513</v>
      </c>
      <c r="G79" s="5">
        <f t="shared" si="5"/>
        <v>0</v>
      </c>
      <c r="H79" s="3">
        <v>0</v>
      </c>
      <c r="I79" s="56"/>
      <c r="L79" t="s">
        <v>170</v>
      </c>
      <c r="M79">
        <v>2</v>
      </c>
    </row>
    <row r="80" spans="1:13" ht="14.25">
      <c r="A80" s="13">
        <v>16</v>
      </c>
      <c r="B80" s="52" t="s">
        <v>131</v>
      </c>
      <c r="C80" s="53">
        <v>60</v>
      </c>
      <c r="D80" s="16">
        <v>7</v>
      </c>
      <c r="E80" s="2">
        <f t="shared" si="4"/>
        <v>0.11666666666666667</v>
      </c>
      <c r="F80" s="5">
        <v>14.013</v>
      </c>
      <c r="G80" s="5">
        <f t="shared" si="5"/>
        <v>98.091</v>
      </c>
      <c r="H80" s="3">
        <v>70</v>
      </c>
      <c r="I80" s="56"/>
      <c r="L80" t="s">
        <v>73</v>
      </c>
      <c r="M80">
        <v>55</v>
      </c>
    </row>
    <row r="81" spans="1:13" ht="14.25">
      <c r="A81" s="13">
        <v>45</v>
      </c>
      <c r="B81" s="52" t="s">
        <v>132</v>
      </c>
      <c r="C81" s="53">
        <v>277</v>
      </c>
      <c r="D81" s="16">
        <v>11</v>
      </c>
      <c r="E81" s="2">
        <f t="shared" si="4"/>
        <v>0.039711191335740074</v>
      </c>
      <c r="F81" s="5">
        <v>3.902</v>
      </c>
      <c r="G81" s="5">
        <f t="shared" si="5"/>
        <v>42.922000000000004</v>
      </c>
      <c r="H81" s="3">
        <v>32</v>
      </c>
      <c r="I81" s="56"/>
      <c r="L81" t="s">
        <v>165</v>
      </c>
      <c r="M81">
        <v>4</v>
      </c>
    </row>
    <row r="82" spans="1:13" ht="14.25">
      <c r="A82" s="13">
        <v>28</v>
      </c>
      <c r="B82" s="52" t="s">
        <v>133</v>
      </c>
      <c r="C82" s="53">
        <v>33</v>
      </c>
      <c r="D82" s="16">
        <v>2</v>
      </c>
      <c r="E82" s="2">
        <f t="shared" si="4"/>
        <v>0.06060606060606061</v>
      </c>
      <c r="F82" s="5">
        <v>29.467</v>
      </c>
      <c r="G82" s="5">
        <f t="shared" si="5"/>
        <v>58.934</v>
      </c>
      <c r="H82" s="3">
        <v>46</v>
      </c>
      <c r="I82" s="56"/>
      <c r="L82" t="s">
        <v>74</v>
      </c>
      <c r="M82">
        <v>1</v>
      </c>
    </row>
    <row r="83" spans="1:13" ht="14.25">
      <c r="A83" s="13">
        <v>50</v>
      </c>
      <c r="B83" s="52" t="s">
        <v>134</v>
      </c>
      <c r="C83" s="53">
        <v>248</v>
      </c>
      <c r="D83" s="16">
        <v>3</v>
      </c>
      <c r="E83" s="2">
        <f t="shared" si="4"/>
        <v>0.012096774193548387</v>
      </c>
      <c r="F83" s="5">
        <v>4.263</v>
      </c>
      <c r="G83" s="5">
        <f t="shared" si="5"/>
        <v>12.789</v>
      </c>
      <c r="H83" s="3">
        <v>10</v>
      </c>
      <c r="I83" s="56"/>
      <c r="L83" t="s">
        <v>241</v>
      </c>
      <c r="M83">
        <v>1</v>
      </c>
    </row>
    <row r="84" spans="1:13" ht="14.25">
      <c r="A84" s="13">
        <v>9</v>
      </c>
      <c r="B84" s="52" t="s">
        <v>135</v>
      </c>
      <c r="C84" s="53">
        <v>60</v>
      </c>
      <c r="D84" s="16">
        <v>12</v>
      </c>
      <c r="E84" s="2">
        <f t="shared" si="4"/>
        <v>0.2</v>
      </c>
      <c r="F84" s="5">
        <v>14.013</v>
      </c>
      <c r="G84" s="5">
        <f t="shared" si="5"/>
        <v>168.156</v>
      </c>
      <c r="H84" s="3">
        <v>84</v>
      </c>
      <c r="I84" s="56"/>
      <c r="L84" t="s">
        <v>272</v>
      </c>
      <c r="M84">
        <v>25</v>
      </c>
    </row>
    <row r="85" spans="1:13" ht="14.25">
      <c r="A85" s="13">
        <v>84</v>
      </c>
      <c r="B85" s="52" t="s">
        <v>136</v>
      </c>
      <c r="C85" s="53">
        <v>22</v>
      </c>
      <c r="D85" s="16">
        <v>0</v>
      </c>
      <c r="E85" s="2">
        <f t="shared" si="4"/>
        <v>0</v>
      </c>
      <c r="F85" s="5">
        <v>30</v>
      </c>
      <c r="G85" s="5">
        <f t="shared" si="5"/>
        <v>0</v>
      </c>
      <c r="H85" s="3">
        <v>0</v>
      </c>
      <c r="I85" s="56"/>
      <c r="L85" t="s">
        <v>265</v>
      </c>
      <c r="M85">
        <v>1051</v>
      </c>
    </row>
    <row r="86" spans="1:9" ht="14.25">
      <c r="A86" s="13">
        <v>3</v>
      </c>
      <c r="B86" s="52" t="s">
        <v>27</v>
      </c>
      <c r="C86" s="53">
        <v>174</v>
      </c>
      <c r="D86" s="16">
        <v>56</v>
      </c>
      <c r="E86" s="2">
        <f t="shared" si="4"/>
        <v>0.3218390804597701</v>
      </c>
      <c r="F86" s="5">
        <v>5.601</v>
      </c>
      <c r="G86" s="5">
        <f t="shared" si="5"/>
        <v>313.656</v>
      </c>
      <c r="H86" s="3">
        <v>96</v>
      </c>
      <c r="I86" s="56"/>
    </row>
    <row r="87" spans="1:9" ht="14.25">
      <c r="A87" s="13">
        <v>54</v>
      </c>
      <c r="B87" s="52" t="s">
        <v>137</v>
      </c>
      <c r="C87" s="53">
        <v>293</v>
      </c>
      <c r="D87" s="16">
        <v>3</v>
      </c>
      <c r="E87" s="2">
        <f t="shared" si="4"/>
        <v>0.010238907849829351</v>
      </c>
      <c r="F87" s="5">
        <v>3.703</v>
      </c>
      <c r="G87" s="5">
        <f t="shared" si="5"/>
        <v>11.109</v>
      </c>
      <c r="H87" s="3">
        <v>10</v>
      </c>
      <c r="I87" s="56"/>
    </row>
    <row r="88" spans="1:9" ht="14.25">
      <c r="A88" s="13">
        <v>55</v>
      </c>
      <c r="B88" s="52" t="s">
        <v>7</v>
      </c>
      <c r="C88" s="53">
        <v>190</v>
      </c>
      <c r="D88" s="16">
        <v>2</v>
      </c>
      <c r="E88" s="2">
        <f t="shared" si="4"/>
        <v>0.010526315789473684</v>
      </c>
      <c r="F88" s="56">
        <v>5.118</v>
      </c>
      <c r="G88" s="5">
        <f t="shared" si="5"/>
        <v>10.236</v>
      </c>
      <c r="H88" s="3">
        <v>10</v>
      </c>
      <c r="I88" s="56"/>
    </row>
    <row r="89" spans="1:9" ht="14.25">
      <c r="A89" s="13">
        <v>51</v>
      </c>
      <c r="B89" s="52" t="s">
        <v>19</v>
      </c>
      <c r="C89" s="53">
        <v>157</v>
      </c>
      <c r="D89" s="16">
        <v>1</v>
      </c>
      <c r="E89" s="2">
        <f t="shared" si="4"/>
        <v>0.006369426751592357</v>
      </c>
      <c r="F89" s="5">
        <v>6.045</v>
      </c>
      <c r="G89" s="5">
        <f t="shared" si="5"/>
        <v>6.045</v>
      </c>
      <c r="H89" s="3">
        <v>10</v>
      </c>
      <c r="I89" s="56"/>
    </row>
    <row r="90" spans="1:9" ht="14.25">
      <c r="A90" s="13">
        <v>11</v>
      </c>
      <c r="B90" s="52" t="s">
        <v>234</v>
      </c>
      <c r="C90" s="53">
        <v>65</v>
      </c>
      <c r="D90" s="16">
        <v>11</v>
      </c>
      <c r="E90" s="2">
        <f t="shared" si="4"/>
        <v>0.16923076923076924</v>
      </c>
      <c r="F90" s="5">
        <v>13.013</v>
      </c>
      <c r="G90" s="5">
        <f t="shared" si="5"/>
        <v>143.143</v>
      </c>
      <c r="H90" s="3">
        <v>80</v>
      </c>
      <c r="I90" s="56"/>
    </row>
    <row r="91" spans="1:9" ht="14.25">
      <c r="A91" s="13">
        <v>85</v>
      </c>
      <c r="B91" s="52" t="s">
        <v>185</v>
      </c>
      <c r="C91" s="53">
        <v>51</v>
      </c>
      <c r="D91" s="16">
        <v>0</v>
      </c>
      <c r="E91" s="2">
        <f t="shared" si="4"/>
        <v>0</v>
      </c>
      <c r="F91" s="5">
        <v>16.613</v>
      </c>
      <c r="G91" s="5">
        <f t="shared" si="5"/>
        <v>0</v>
      </c>
      <c r="H91" s="3">
        <v>0</v>
      </c>
      <c r="I91" s="56"/>
    </row>
    <row r="92" spans="1:9" ht="14.25">
      <c r="A92" s="13">
        <v>6</v>
      </c>
      <c r="B92" s="52" t="s">
        <v>138</v>
      </c>
      <c r="C92" s="53">
        <v>305</v>
      </c>
      <c r="D92" s="16">
        <v>55</v>
      </c>
      <c r="E92" s="2">
        <f t="shared" si="4"/>
        <v>0.18032786885245902</v>
      </c>
      <c r="F92" s="5">
        <v>3.613</v>
      </c>
      <c r="G92" s="5">
        <f t="shared" si="5"/>
        <v>198.715</v>
      </c>
      <c r="H92" s="3">
        <v>90</v>
      </c>
      <c r="I92" s="56"/>
    </row>
    <row r="93" spans="1:9" ht="14.25">
      <c r="A93" s="13">
        <v>86</v>
      </c>
      <c r="B93" s="52" t="s">
        <v>233</v>
      </c>
      <c r="C93" s="53">
        <v>32</v>
      </c>
      <c r="D93" s="16">
        <v>0</v>
      </c>
      <c r="E93" s="2">
        <f t="shared" si="4"/>
        <v>0</v>
      </c>
      <c r="F93" s="5">
        <v>29.467</v>
      </c>
      <c r="G93" s="5">
        <f t="shared" si="5"/>
        <v>0</v>
      </c>
      <c r="H93" s="3">
        <v>0</v>
      </c>
      <c r="I93" s="56"/>
    </row>
    <row r="94" spans="1:9" ht="14.25">
      <c r="A94" s="13">
        <v>49</v>
      </c>
      <c r="B94" s="52" t="s">
        <v>139</v>
      </c>
      <c r="C94" s="53">
        <v>65</v>
      </c>
      <c r="D94" s="16">
        <v>1</v>
      </c>
      <c r="E94" s="2">
        <f t="shared" si="4"/>
        <v>0.015384615384615385</v>
      </c>
      <c r="F94" s="5">
        <v>13.013</v>
      </c>
      <c r="G94" s="5">
        <f t="shared" si="5"/>
        <v>13.013</v>
      </c>
      <c r="H94" s="3">
        <v>10</v>
      </c>
      <c r="I94" s="56"/>
    </row>
    <row r="95" spans="3:7" ht="14.25">
      <c r="C95" s="53">
        <v>10272</v>
      </c>
      <c r="E95" s="2"/>
      <c r="G95" s="5"/>
    </row>
    <row r="96" spans="3:7" ht="12.75">
      <c r="C96" s="23"/>
      <c r="E96" s="2"/>
      <c r="G96" s="5"/>
    </row>
    <row r="97" spans="3:7" ht="12.75">
      <c r="C97" s="23"/>
      <c r="E97" s="2"/>
      <c r="G97" s="5"/>
    </row>
    <row r="98" spans="3:7" ht="12.75">
      <c r="C98" s="23"/>
      <c r="E98" s="2"/>
      <c r="G98" s="5"/>
    </row>
    <row r="99" spans="3:7" ht="12.75">
      <c r="C99" s="23"/>
      <c r="E99" s="2"/>
      <c r="G99" s="5"/>
    </row>
    <row r="100" spans="3:7" ht="12.75">
      <c r="C100" s="23"/>
      <c r="E100" s="2"/>
      <c r="G100" s="5"/>
    </row>
    <row r="101" spans="3:7" ht="12.75">
      <c r="C101" s="23"/>
      <c r="D101" s="2"/>
      <c r="E101" s="2"/>
      <c r="G101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6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2.8515625" style="0" customWidth="1"/>
    <col min="2" max="2" width="21.00390625" style="1" customWidth="1"/>
    <col min="3" max="3" width="7.8515625" style="0" customWidth="1"/>
    <col min="4" max="4" width="11.7109375" style="0" customWidth="1"/>
    <col min="5" max="5" width="11.00390625" style="0" customWidth="1"/>
    <col min="6" max="6" width="9.8515625" style="0" customWidth="1"/>
    <col min="7" max="10" width="9.8515625" style="1" customWidth="1"/>
    <col min="11" max="12" width="7.8515625" style="0" customWidth="1"/>
    <col min="13" max="13" width="4.28125" style="0" customWidth="1"/>
    <col min="14" max="16" width="6.00390625" style="7" customWidth="1"/>
    <col min="17" max="17" width="6.28125" style="0" customWidth="1"/>
    <col min="18" max="25" width="6.00390625" style="0" customWidth="1"/>
    <col min="28" max="28" width="7.57421875" style="0" customWidth="1"/>
    <col min="30" max="30" width="21.57421875" style="0" customWidth="1"/>
    <col min="34" max="34" width="21.00390625" style="0" customWidth="1"/>
  </cols>
  <sheetData>
    <row r="1" spans="2:19" ht="15.75">
      <c r="B1" t="s">
        <v>264</v>
      </c>
      <c r="N1" s="80"/>
      <c r="O1" s="80"/>
      <c r="P1" s="80"/>
      <c r="Q1" s="10"/>
      <c r="R1" s="10"/>
      <c r="S1" s="10"/>
    </row>
    <row r="2" spans="14:19" ht="15.75">
      <c r="N2" s="80"/>
      <c r="O2" s="80"/>
      <c r="P2" s="80"/>
      <c r="Q2" s="10"/>
      <c r="R2" s="10"/>
      <c r="S2" s="10"/>
    </row>
    <row r="3" spans="4:25" ht="12.75">
      <c r="D3" t="s">
        <v>2</v>
      </c>
      <c r="N3" s="7" t="s">
        <v>13</v>
      </c>
      <c r="Q3" s="58"/>
      <c r="R3" s="58"/>
      <c r="S3" s="58"/>
      <c r="T3" s="58"/>
      <c r="U3" s="7"/>
      <c r="V3" s="58"/>
      <c r="W3" s="58"/>
      <c r="X3" s="58"/>
      <c r="Y3" s="58"/>
    </row>
    <row r="4" spans="2:28" ht="12.75">
      <c r="B4" s="46"/>
      <c r="D4" s="8"/>
      <c r="E4" s="8"/>
      <c r="F4" s="8"/>
      <c r="G4" s="46"/>
      <c r="H4" s="46"/>
      <c r="I4" s="46"/>
      <c r="J4" s="46"/>
      <c r="N4" s="7">
        <v>1</v>
      </c>
      <c r="O4" s="7">
        <v>2</v>
      </c>
      <c r="P4" s="7">
        <v>3</v>
      </c>
      <c r="Q4" s="1">
        <v>4</v>
      </c>
      <c r="R4" s="1">
        <v>5</v>
      </c>
      <c r="S4" s="1">
        <v>6</v>
      </c>
      <c r="T4" s="1">
        <v>7</v>
      </c>
      <c r="U4" s="7">
        <v>8</v>
      </c>
      <c r="V4" s="1">
        <v>9</v>
      </c>
      <c r="W4" s="1">
        <v>10</v>
      </c>
      <c r="X4" s="1">
        <v>11</v>
      </c>
      <c r="Y4" s="1">
        <v>12</v>
      </c>
      <c r="Z4" t="s">
        <v>14</v>
      </c>
      <c r="AA4" t="s">
        <v>78</v>
      </c>
      <c r="AB4" t="s">
        <v>79</v>
      </c>
    </row>
    <row r="5" spans="14:28" ht="12.75">
      <c r="N5" s="7" t="s">
        <v>174</v>
      </c>
      <c r="O5" s="7" t="s">
        <v>81</v>
      </c>
      <c r="P5" s="7" t="s">
        <v>175</v>
      </c>
      <c r="Q5" s="1" t="s">
        <v>135</v>
      </c>
      <c r="R5" s="1" t="s">
        <v>176</v>
      </c>
      <c r="S5" s="27" t="s">
        <v>83</v>
      </c>
      <c r="T5" s="27" t="s">
        <v>177</v>
      </c>
      <c r="U5" s="78" t="s">
        <v>166</v>
      </c>
      <c r="V5" s="1" t="s">
        <v>178</v>
      </c>
      <c r="W5" s="28" t="s">
        <v>82</v>
      </c>
      <c r="X5" s="20" t="s">
        <v>179</v>
      </c>
      <c r="Y5" s="20" t="s">
        <v>180</v>
      </c>
      <c r="AB5" s="20" t="s">
        <v>80</v>
      </c>
    </row>
    <row r="6" spans="10:36" ht="12.75">
      <c r="J6" s="1" t="s">
        <v>219</v>
      </c>
      <c r="Q6" s="1"/>
      <c r="S6" s="1"/>
      <c r="AB6" t="s">
        <v>20</v>
      </c>
      <c r="AE6" t="s">
        <v>78</v>
      </c>
      <c r="AF6" t="s">
        <v>212</v>
      </c>
      <c r="AH6" s="1"/>
      <c r="AI6" s="1"/>
      <c r="AJ6" s="1"/>
    </row>
    <row r="7" spans="3:38" ht="14.25">
      <c r="C7" s="1">
        <v>2004</v>
      </c>
      <c r="D7" s="1">
        <v>2005</v>
      </c>
      <c r="E7" s="1">
        <v>2006</v>
      </c>
      <c r="F7" s="1">
        <v>2007</v>
      </c>
      <c r="G7" s="1">
        <v>2008</v>
      </c>
      <c r="H7" s="1">
        <v>2009</v>
      </c>
      <c r="I7" s="1">
        <v>2010</v>
      </c>
      <c r="J7" s="1">
        <v>2011</v>
      </c>
      <c r="K7" t="s">
        <v>28</v>
      </c>
      <c r="AH7" s="52"/>
      <c r="AI7" s="28"/>
      <c r="AJ7" s="28"/>
      <c r="AK7" s="85"/>
      <c r="AL7" s="83"/>
    </row>
    <row r="8" spans="1:38" ht="14.25">
      <c r="A8">
        <v>1</v>
      </c>
      <c r="B8" s="52" t="s">
        <v>141</v>
      </c>
      <c r="H8" s="28">
        <v>24</v>
      </c>
      <c r="I8" s="28">
        <v>31</v>
      </c>
      <c r="J8" s="28">
        <v>20</v>
      </c>
      <c r="K8" s="85">
        <f>+J8-I8</f>
        <v>-11</v>
      </c>
      <c r="L8" s="83">
        <f aca="true" t="shared" si="0" ref="L8:L39">+K8/I8</f>
        <v>-0.3548387096774194</v>
      </c>
      <c r="N8" s="16">
        <v>0</v>
      </c>
      <c r="O8" s="81">
        <v>0</v>
      </c>
      <c r="P8" s="16">
        <v>1</v>
      </c>
      <c r="Q8" s="16">
        <v>2</v>
      </c>
      <c r="R8" s="16">
        <v>0</v>
      </c>
      <c r="S8" s="16">
        <v>0</v>
      </c>
      <c r="T8" s="16">
        <v>0</v>
      </c>
      <c r="U8" s="16">
        <v>3</v>
      </c>
      <c r="V8" s="16">
        <v>1</v>
      </c>
      <c r="W8" s="16">
        <v>3</v>
      </c>
      <c r="X8" s="16">
        <v>0</v>
      </c>
      <c r="Y8" s="16">
        <v>0</v>
      </c>
      <c r="Z8" s="15">
        <f>SUM(N8:Y8)</f>
        <v>10</v>
      </c>
      <c r="AA8" s="50">
        <f>(+Z8*100)/$Z$95</f>
        <v>0.11037527593818984</v>
      </c>
      <c r="AB8" s="51">
        <f>+Z8/I8</f>
        <v>0.3225806451612903</v>
      </c>
      <c r="AC8">
        <v>1</v>
      </c>
      <c r="AD8" s="52" t="s">
        <v>153</v>
      </c>
      <c r="AE8">
        <v>6.445916114790287</v>
      </c>
      <c r="AF8">
        <v>6.445916114790287</v>
      </c>
      <c r="AH8" s="52"/>
      <c r="AI8" s="28"/>
      <c r="AJ8" s="28"/>
      <c r="AK8" s="85"/>
      <c r="AL8" s="83"/>
    </row>
    <row r="9" spans="1:38" ht="14.25">
      <c r="A9">
        <v>2</v>
      </c>
      <c r="B9" s="52" t="s">
        <v>153</v>
      </c>
      <c r="C9" s="23">
        <v>659</v>
      </c>
      <c r="D9" s="23">
        <v>606</v>
      </c>
      <c r="E9" s="23">
        <v>634</v>
      </c>
      <c r="F9" s="23">
        <v>614</v>
      </c>
      <c r="G9" s="23">
        <v>584</v>
      </c>
      <c r="H9" s="28">
        <v>711</v>
      </c>
      <c r="I9" s="28">
        <v>789</v>
      </c>
      <c r="J9" s="28">
        <v>791</v>
      </c>
      <c r="K9" s="85">
        <f aca="true" t="shared" si="1" ref="K9:K72">+J9-I9</f>
        <v>2</v>
      </c>
      <c r="L9" s="83">
        <f t="shared" si="0"/>
        <v>0.0025348542458808617</v>
      </c>
      <c r="M9" s="25"/>
      <c r="N9" s="16">
        <v>197</v>
      </c>
      <c r="O9" s="81">
        <v>38</v>
      </c>
      <c r="P9" s="16">
        <v>66</v>
      </c>
      <c r="Q9" s="16">
        <v>30</v>
      </c>
      <c r="R9" s="16">
        <v>33</v>
      </c>
      <c r="S9" s="16">
        <v>10</v>
      </c>
      <c r="T9" s="16">
        <v>3</v>
      </c>
      <c r="U9" s="16">
        <v>10</v>
      </c>
      <c r="V9" s="16">
        <v>84</v>
      </c>
      <c r="W9" s="16">
        <v>39</v>
      </c>
      <c r="X9" s="16">
        <v>32</v>
      </c>
      <c r="Y9" s="16">
        <v>42</v>
      </c>
      <c r="Z9" s="15">
        <f aca="true" t="shared" si="2" ref="Z9:Z76">SUM(N9:Y9)</f>
        <v>584</v>
      </c>
      <c r="AA9" s="50">
        <f>(+Z9*100)/$Z$95</f>
        <v>6.445916114790287</v>
      </c>
      <c r="AB9" s="51">
        <f>+Z9/I9</f>
        <v>0.7401774397972116</v>
      </c>
      <c r="AC9">
        <v>2</v>
      </c>
      <c r="AD9" s="52" t="s">
        <v>27</v>
      </c>
      <c r="AE9">
        <v>5.927152317880795</v>
      </c>
      <c r="AF9">
        <f>+AE9+AE8</f>
        <v>12.373068432671083</v>
      </c>
      <c r="AH9" s="52"/>
      <c r="AI9" s="28"/>
      <c r="AJ9" s="28"/>
      <c r="AK9" s="85"/>
      <c r="AL9" s="83"/>
    </row>
    <row r="10" spans="1:38" ht="14.25">
      <c r="A10">
        <v>3</v>
      </c>
      <c r="B10" s="52" t="s">
        <v>85</v>
      </c>
      <c r="C10" s="23">
        <v>64</v>
      </c>
      <c r="D10" s="23">
        <v>80</v>
      </c>
      <c r="E10" s="23">
        <v>80</v>
      </c>
      <c r="F10" s="23">
        <v>86</v>
      </c>
      <c r="G10" s="23">
        <v>80</v>
      </c>
      <c r="H10" s="28">
        <v>119</v>
      </c>
      <c r="I10" s="28">
        <v>105</v>
      </c>
      <c r="J10" s="28">
        <v>50</v>
      </c>
      <c r="K10" s="85">
        <f t="shared" si="1"/>
        <v>-55</v>
      </c>
      <c r="L10" s="83">
        <f t="shared" si="0"/>
        <v>-0.5238095238095238</v>
      </c>
      <c r="M10" s="25"/>
      <c r="N10" s="16">
        <v>32</v>
      </c>
      <c r="O10" s="81">
        <v>8</v>
      </c>
      <c r="P10" s="16">
        <v>20</v>
      </c>
      <c r="Q10" s="16">
        <v>15</v>
      </c>
      <c r="R10" s="16">
        <v>5</v>
      </c>
      <c r="S10" s="16">
        <v>5</v>
      </c>
      <c r="T10" s="16">
        <v>4</v>
      </c>
      <c r="U10" s="16">
        <v>7</v>
      </c>
      <c r="V10" s="16">
        <v>22</v>
      </c>
      <c r="W10" s="16">
        <v>12</v>
      </c>
      <c r="X10" s="16">
        <v>7</v>
      </c>
      <c r="Y10" s="16">
        <v>6</v>
      </c>
      <c r="Z10" s="15">
        <f t="shared" si="2"/>
        <v>143</v>
      </c>
      <c r="AA10" s="50">
        <f>(+Z10*100)/$Z$95</f>
        <v>1.5783664459161149</v>
      </c>
      <c r="AB10" s="51">
        <f>+Z10/I10</f>
        <v>1.361904761904762</v>
      </c>
      <c r="AC10">
        <v>3</v>
      </c>
      <c r="AD10" s="52" t="s">
        <v>93</v>
      </c>
      <c r="AE10">
        <v>5.827814569536423</v>
      </c>
      <c r="AF10">
        <f>+AF9+AE10</f>
        <v>18.200883002207505</v>
      </c>
      <c r="AH10" s="52"/>
      <c r="AI10" s="28"/>
      <c r="AJ10" s="28"/>
      <c r="AK10" s="85"/>
      <c r="AL10" s="83"/>
    </row>
    <row r="11" spans="1:38" ht="14.25">
      <c r="A11">
        <v>4</v>
      </c>
      <c r="B11" s="52" t="s">
        <v>86</v>
      </c>
      <c r="C11" s="23"/>
      <c r="D11" s="23"/>
      <c r="E11" s="23"/>
      <c r="F11" s="23"/>
      <c r="G11" s="23"/>
      <c r="H11" s="28">
        <v>30</v>
      </c>
      <c r="I11" s="28">
        <v>40</v>
      </c>
      <c r="J11" s="28">
        <v>40</v>
      </c>
      <c r="K11" s="85">
        <f t="shared" si="1"/>
        <v>0</v>
      </c>
      <c r="L11" s="83">
        <f t="shared" si="0"/>
        <v>0</v>
      </c>
      <c r="M11" s="25"/>
      <c r="N11" s="16">
        <v>0</v>
      </c>
      <c r="O11" s="81">
        <v>1</v>
      </c>
      <c r="P11" s="16">
        <v>0</v>
      </c>
      <c r="Q11" s="16">
        <v>0</v>
      </c>
      <c r="R11" s="16">
        <v>0</v>
      </c>
      <c r="S11" s="16">
        <v>1</v>
      </c>
      <c r="T11" s="16">
        <v>0</v>
      </c>
      <c r="U11" s="16">
        <v>0</v>
      </c>
      <c r="V11" s="16">
        <v>1</v>
      </c>
      <c r="W11" s="16">
        <v>0</v>
      </c>
      <c r="X11" s="16">
        <v>0</v>
      </c>
      <c r="Y11" s="16">
        <v>0</v>
      </c>
      <c r="Z11" s="15">
        <f t="shared" si="2"/>
        <v>3</v>
      </c>
      <c r="AA11" s="50">
        <f>(+Z11*100)/$Z$95</f>
        <v>0.033112582781456956</v>
      </c>
      <c r="AB11" s="51">
        <f>+Z11/I11</f>
        <v>0.075</v>
      </c>
      <c r="AC11">
        <v>4</v>
      </c>
      <c r="AD11" s="52" t="s">
        <v>96</v>
      </c>
      <c r="AE11">
        <v>4.988962472406181</v>
      </c>
      <c r="AF11">
        <f aca="true" t="shared" si="3" ref="AF11:AF78">+AF10+AE11</f>
        <v>23.189845474613684</v>
      </c>
      <c r="AH11" s="52"/>
      <c r="AI11" s="28"/>
      <c r="AJ11" s="28"/>
      <c r="AK11" s="85"/>
      <c r="AL11" s="83"/>
    </row>
    <row r="12" spans="1:38" ht="14.25">
      <c r="A12">
        <v>5</v>
      </c>
      <c r="B12" s="52" t="s">
        <v>5</v>
      </c>
      <c r="C12" s="23">
        <v>25</v>
      </c>
      <c r="D12" s="23">
        <v>21</v>
      </c>
      <c r="E12" s="23">
        <v>27</v>
      </c>
      <c r="F12" s="23">
        <v>30</v>
      </c>
      <c r="G12" s="23">
        <v>25</v>
      </c>
      <c r="H12" s="28">
        <v>25</v>
      </c>
      <c r="I12" s="28">
        <v>23</v>
      </c>
      <c r="J12" s="28">
        <v>44</v>
      </c>
      <c r="K12" s="85">
        <f t="shared" si="1"/>
        <v>21</v>
      </c>
      <c r="L12" s="83">
        <f t="shared" si="0"/>
        <v>0.9130434782608695</v>
      </c>
      <c r="M12" s="25"/>
      <c r="N12" s="16">
        <v>7</v>
      </c>
      <c r="O12" s="81">
        <v>5</v>
      </c>
      <c r="P12" s="16">
        <v>3</v>
      </c>
      <c r="Q12" s="16">
        <v>10</v>
      </c>
      <c r="R12" s="16">
        <v>1</v>
      </c>
      <c r="S12" s="16">
        <v>9</v>
      </c>
      <c r="T12" s="16">
        <v>0</v>
      </c>
      <c r="U12" s="16">
        <v>0</v>
      </c>
      <c r="V12" s="16">
        <v>9</v>
      </c>
      <c r="W12" s="16">
        <v>1</v>
      </c>
      <c r="X12" s="16">
        <v>1</v>
      </c>
      <c r="Y12" s="16">
        <v>11</v>
      </c>
      <c r="Z12" s="15">
        <f t="shared" si="2"/>
        <v>57</v>
      </c>
      <c r="AA12" s="50">
        <f>(+Z12*100)/$Z$95</f>
        <v>0.6291390728476821</v>
      </c>
      <c r="AB12" s="51">
        <f>+Z12/I12</f>
        <v>2.4782608695652173</v>
      </c>
      <c r="AC12">
        <v>5</v>
      </c>
      <c r="AD12" s="52" t="s">
        <v>172</v>
      </c>
      <c r="AE12">
        <v>4.569536423841059</v>
      </c>
      <c r="AF12">
        <f t="shared" si="3"/>
        <v>27.75938189845474</v>
      </c>
      <c r="AH12" s="52"/>
      <c r="AI12" s="28"/>
      <c r="AJ12" s="28"/>
      <c r="AK12" s="85"/>
      <c r="AL12" s="83"/>
    </row>
    <row r="13" spans="1:38" ht="14.25">
      <c r="A13">
        <v>6</v>
      </c>
      <c r="B13" s="52" t="s">
        <v>226</v>
      </c>
      <c r="C13" s="23"/>
      <c r="D13" s="23"/>
      <c r="E13" s="23"/>
      <c r="F13" s="23"/>
      <c r="G13" s="23"/>
      <c r="H13" s="28"/>
      <c r="I13" s="28">
        <v>30</v>
      </c>
      <c r="J13" s="28">
        <v>30</v>
      </c>
      <c r="K13" s="85">
        <f t="shared" si="1"/>
        <v>0</v>
      </c>
      <c r="L13" s="83">
        <f t="shared" si="0"/>
        <v>0</v>
      </c>
      <c r="M13" s="25"/>
      <c r="N13" s="16"/>
      <c r="O13" s="81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5"/>
      <c r="AA13" s="50"/>
      <c r="AB13" s="51"/>
      <c r="AD13" s="52"/>
      <c r="AH13" s="52"/>
      <c r="AI13" s="28"/>
      <c r="AJ13" s="28"/>
      <c r="AK13" s="85"/>
      <c r="AL13" s="83"/>
    </row>
    <row r="14" spans="1:38" ht="14.25">
      <c r="A14">
        <v>7</v>
      </c>
      <c r="B14" s="52" t="s">
        <v>208</v>
      </c>
      <c r="C14" s="23"/>
      <c r="D14" s="23"/>
      <c r="E14" s="23"/>
      <c r="F14" s="23"/>
      <c r="G14" s="23"/>
      <c r="H14" s="28"/>
      <c r="I14" s="28">
        <v>133</v>
      </c>
      <c r="J14" s="28">
        <v>150</v>
      </c>
      <c r="K14" s="85">
        <f t="shared" si="1"/>
        <v>17</v>
      </c>
      <c r="L14" s="83">
        <f t="shared" si="0"/>
        <v>0.12781954887218044</v>
      </c>
      <c r="M14" s="25"/>
      <c r="N14" s="16">
        <v>44</v>
      </c>
      <c r="O14" s="81">
        <v>11</v>
      </c>
      <c r="P14" s="16">
        <v>39</v>
      </c>
      <c r="Q14" s="16">
        <v>7</v>
      </c>
      <c r="R14" s="16">
        <v>17</v>
      </c>
      <c r="S14" s="16">
        <v>4</v>
      </c>
      <c r="T14" s="16">
        <v>1</v>
      </c>
      <c r="U14" s="16">
        <v>1</v>
      </c>
      <c r="V14" s="16">
        <v>17</v>
      </c>
      <c r="W14" s="16">
        <v>1</v>
      </c>
      <c r="X14" s="16">
        <v>3</v>
      </c>
      <c r="Y14" s="16">
        <v>1</v>
      </c>
      <c r="Z14" s="15">
        <f t="shared" si="2"/>
        <v>146</v>
      </c>
      <c r="AA14" s="50">
        <f>(+Z14*100)/$Z$95</f>
        <v>1.6114790286975718</v>
      </c>
      <c r="AB14" s="51">
        <f>+Z14/I14</f>
        <v>1.0977443609022557</v>
      </c>
      <c r="AC14">
        <v>6</v>
      </c>
      <c r="AD14" s="52" t="s">
        <v>92</v>
      </c>
      <c r="AE14">
        <v>4.558498896247241</v>
      </c>
      <c r="AF14">
        <f>+AF12+AE14</f>
        <v>32.317880794701985</v>
      </c>
      <c r="AH14" s="52"/>
      <c r="AI14" s="28"/>
      <c r="AJ14" s="28"/>
      <c r="AK14" s="85"/>
      <c r="AL14" s="83"/>
    </row>
    <row r="15" spans="1:38" ht="14.25">
      <c r="A15">
        <v>8</v>
      </c>
      <c r="B15" s="52" t="s">
        <v>87</v>
      </c>
      <c r="C15" s="23">
        <v>202</v>
      </c>
      <c r="D15" s="23">
        <v>211</v>
      </c>
      <c r="E15" s="23">
        <v>210</v>
      </c>
      <c r="F15" s="23">
        <v>206</v>
      </c>
      <c r="G15" s="23">
        <v>220</v>
      </c>
      <c r="H15" s="28">
        <v>265</v>
      </c>
      <c r="I15" s="28">
        <v>323</v>
      </c>
      <c r="J15" s="28">
        <v>345</v>
      </c>
      <c r="K15" s="85">
        <f t="shared" si="1"/>
        <v>22</v>
      </c>
      <c r="L15" s="83">
        <f t="shared" si="0"/>
        <v>0.06811145510835913</v>
      </c>
      <c r="M15" s="25"/>
      <c r="N15" s="16">
        <v>0</v>
      </c>
      <c r="O15" s="81">
        <v>5</v>
      </c>
      <c r="P15" s="16">
        <v>4</v>
      </c>
      <c r="Q15" s="16">
        <v>0</v>
      </c>
      <c r="R15" s="16">
        <v>1</v>
      </c>
      <c r="S15" s="16">
        <v>3</v>
      </c>
      <c r="T15" s="16">
        <v>1</v>
      </c>
      <c r="U15" s="16">
        <v>0</v>
      </c>
      <c r="V15" s="16">
        <v>46</v>
      </c>
      <c r="W15" s="16">
        <v>14</v>
      </c>
      <c r="X15" s="16">
        <v>21</v>
      </c>
      <c r="Y15" s="16">
        <v>8</v>
      </c>
      <c r="Z15" s="15">
        <f t="shared" si="2"/>
        <v>103</v>
      </c>
      <c r="AA15" s="50">
        <f>(+Z15*100)/$Z$95</f>
        <v>1.1368653421633554</v>
      </c>
      <c r="AB15" s="51">
        <f>+Z15/I15</f>
        <v>0.3188854489164087</v>
      </c>
      <c r="AC15">
        <v>7</v>
      </c>
      <c r="AD15" s="52" t="s">
        <v>126</v>
      </c>
      <c r="AE15">
        <v>3.9514348785871967</v>
      </c>
      <c r="AF15">
        <f t="shared" si="3"/>
        <v>36.269315673289185</v>
      </c>
      <c r="AH15" s="52"/>
      <c r="AI15" s="28"/>
      <c r="AJ15" s="28"/>
      <c r="AK15" s="85"/>
      <c r="AL15" s="83"/>
    </row>
    <row r="16" spans="1:38" ht="14.25">
      <c r="A16">
        <v>9</v>
      </c>
      <c r="B16" s="52" t="s">
        <v>88</v>
      </c>
      <c r="C16" s="23">
        <v>30</v>
      </c>
      <c r="D16" s="23">
        <v>32</v>
      </c>
      <c r="E16" s="23">
        <v>45</v>
      </c>
      <c r="F16" s="23">
        <v>40</v>
      </c>
      <c r="G16" s="23">
        <v>30</v>
      </c>
      <c r="H16" s="28">
        <v>25</v>
      </c>
      <c r="I16" s="28">
        <v>35</v>
      </c>
      <c r="J16" s="28">
        <v>32</v>
      </c>
      <c r="K16" s="85">
        <f t="shared" si="1"/>
        <v>-3</v>
      </c>
      <c r="L16" s="83">
        <f t="shared" si="0"/>
        <v>-0.08571428571428572</v>
      </c>
      <c r="M16" s="25"/>
      <c r="N16" s="16">
        <v>4</v>
      </c>
      <c r="O16" s="81">
        <v>12</v>
      </c>
      <c r="P16" s="16">
        <v>0</v>
      </c>
      <c r="Q16" s="16">
        <v>0</v>
      </c>
      <c r="R16" s="16">
        <v>0</v>
      </c>
      <c r="S16" s="16">
        <v>9</v>
      </c>
      <c r="T16" s="16">
        <v>0</v>
      </c>
      <c r="U16" s="16">
        <v>2</v>
      </c>
      <c r="V16" s="16">
        <v>0</v>
      </c>
      <c r="W16" s="16">
        <v>0</v>
      </c>
      <c r="X16" s="16">
        <v>2</v>
      </c>
      <c r="Y16" s="16">
        <v>0</v>
      </c>
      <c r="Z16" s="15">
        <f t="shared" si="2"/>
        <v>29</v>
      </c>
      <c r="AA16" s="50">
        <f>(+Z16*100)/$Z$95</f>
        <v>0.3200883002207506</v>
      </c>
      <c r="AB16" s="51">
        <f>+Z16/I16</f>
        <v>0.8285714285714286</v>
      </c>
      <c r="AC16">
        <v>8</v>
      </c>
      <c r="AD16" s="52" t="s">
        <v>124</v>
      </c>
      <c r="AE16">
        <v>3.8300220750551874</v>
      </c>
      <c r="AF16">
        <f t="shared" si="3"/>
        <v>40.099337748344375</v>
      </c>
      <c r="AH16" s="52"/>
      <c r="AI16" s="28"/>
      <c r="AJ16" s="28"/>
      <c r="AK16" s="85"/>
      <c r="AL16" s="83"/>
    </row>
    <row r="17" spans="1:38" ht="14.25">
      <c r="A17">
        <v>10</v>
      </c>
      <c r="B17" s="52" t="s">
        <v>89</v>
      </c>
      <c r="C17" s="23">
        <v>443</v>
      </c>
      <c r="D17" s="23">
        <v>322</v>
      </c>
      <c r="E17" s="23">
        <v>240</v>
      </c>
      <c r="F17" s="23">
        <v>301</v>
      </c>
      <c r="G17" s="23">
        <v>271</v>
      </c>
      <c r="H17" s="28">
        <v>271</v>
      </c>
      <c r="I17" s="28">
        <v>307</v>
      </c>
      <c r="J17" s="28">
        <v>295</v>
      </c>
      <c r="K17" s="85">
        <f t="shared" si="1"/>
        <v>-12</v>
      </c>
      <c r="L17" s="83">
        <f t="shared" si="0"/>
        <v>-0.03908794788273615</v>
      </c>
      <c r="M17" s="25"/>
      <c r="N17" s="16">
        <v>15</v>
      </c>
      <c r="O17" s="81">
        <v>20</v>
      </c>
      <c r="P17" s="16">
        <v>28</v>
      </c>
      <c r="Q17" s="16">
        <v>19</v>
      </c>
      <c r="R17" s="16">
        <v>2</v>
      </c>
      <c r="S17" s="16">
        <v>9</v>
      </c>
      <c r="T17" s="16">
        <v>7</v>
      </c>
      <c r="U17" s="16">
        <v>2</v>
      </c>
      <c r="V17" s="16">
        <v>22</v>
      </c>
      <c r="W17" s="16">
        <v>29</v>
      </c>
      <c r="X17" s="16">
        <v>19</v>
      </c>
      <c r="Y17" s="16">
        <v>20</v>
      </c>
      <c r="Z17" s="15">
        <f t="shared" si="2"/>
        <v>192</v>
      </c>
      <c r="AA17" s="50">
        <f>(+Z17*100)/$Z$95</f>
        <v>2.119205298013245</v>
      </c>
      <c r="AB17" s="51">
        <f>+Z17/I17</f>
        <v>0.6254071661237784</v>
      </c>
      <c r="AC17">
        <v>9</v>
      </c>
      <c r="AD17" s="52" t="s">
        <v>155</v>
      </c>
      <c r="AE17">
        <v>3.686534216335541</v>
      </c>
      <c r="AF17">
        <f t="shared" si="3"/>
        <v>43.78587196467991</v>
      </c>
      <c r="AH17" s="52"/>
      <c r="AI17" s="28"/>
      <c r="AJ17" s="28"/>
      <c r="AK17" s="85"/>
      <c r="AL17" s="83"/>
    </row>
    <row r="18" spans="1:38" ht="14.25">
      <c r="A18">
        <v>11</v>
      </c>
      <c r="B18" s="52" t="s">
        <v>227</v>
      </c>
      <c r="C18" s="23"/>
      <c r="D18" s="23"/>
      <c r="E18" s="23"/>
      <c r="F18" s="23"/>
      <c r="G18" s="23"/>
      <c r="H18" s="28"/>
      <c r="I18" s="28"/>
      <c r="J18" s="28">
        <v>82</v>
      </c>
      <c r="K18" s="85">
        <f t="shared" si="1"/>
        <v>82</v>
      </c>
      <c r="L18" s="83" t="e">
        <f t="shared" si="0"/>
        <v>#DIV/0!</v>
      </c>
      <c r="M18" s="25"/>
      <c r="N18" s="16"/>
      <c r="O18" s="81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5"/>
      <c r="AA18" s="50"/>
      <c r="AB18" s="51"/>
      <c r="AD18" s="52"/>
      <c r="AH18" s="52"/>
      <c r="AI18" s="28"/>
      <c r="AJ18" s="28"/>
      <c r="AK18" s="85"/>
      <c r="AL18" s="83"/>
    </row>
    <row r="19" spans="1:38" ht="14.25">
      <c r="A19">
        <v>12</v>
      </c>
      <c r="B19" s="52" t="s">
        <v>90</v>
      </c>
      <c r="C19" s="23">
        <v>50</v>
      </c>
      <c r="D19" s="23">
        <v>65</v>
      </c>
      <c r="E19" s="23">
        <v>71</v>
      </c>
      <c r="F19" s="23">
        <v>53</v>
      </c>
      <c r="G19" s="23">
        <v>54</v>
      </c>
      <c r="H19" s="28">
        <v>58</v>
      </c>
      <c r="I19" s="28">
        <v>52</v>
      </c>
      <c r="J19" s="28">
        <v>40</v>
      </c>
      <c r="K19" s="85">
        <f t="shared" si="1"/>
        <v>-12</v>
      </c>
      <c r="L19" s="83">
        <f t="shared" si="0"/>
        <v>-0.23076923076923078</v>
      </c>
      <c r="M19" s="25"/>
      <c r="N19" s="16">
        <v>6</v>
      </c>
      <c r="O19" s="81">
        <v>1</v>
      </c>
      <c r="P19" s="16">
        <v>11</v>
      </c>
      <c r="Q19" s="16">
        <v>16</v>
      </c>
      <c r="R19" s="16">
        <v>2</v>
      </c>
      <c r="S19" s="16">
        <v>8</v>
      </c>
      <c r="T19" s="16">
        <v>7</v>
      </c>
      <c r="U19" s="16">
        <v>3</v>
      </c>
      <c r="V19" s="16">
        <v>10</v>
      </c>
      <c r="W19" s="16">
        <v>8</v>
      </c>
      <c r="X19" s="16">
        <v>6</v>
      </c>
      <c r="Y19" s="16">
        <v>5</v>
      </c>
      <c r="Z19" s="15">
        <f t="shared" si="2"/>
        <v>83</v>
      </c>
      <c r="AA19" s="50">
        <f aca="true" t="shared" si="4" ref="AA19:AA52">(+Z19*100)/$Z$95</f>
        <v>0.9161147902869757</v>
      </c>
      <c r="AB19" s="51">
        <f aca="true" t="shared" si="5" ref="AB19:AB52">+Z19/I19</f>
        <v>1.5961538461538463</v>
      </c>
      <c r="AC19">
        <v>10</v>
      </c>
      <c r="AD19" s="52" t="s">
        <v>137</v>
      </c>
      <c r="AE19">
        <v>3.5651214128035322</v>
      </c>
      <c r="AF19">
        <f>+AF17+AE19</f>
        <v>47.35099337748345</v>
      </c>
      <c r="AH19" s="52"/>
      <c r="AI19" s="28"/>
      <c r="AJ19" s="28"/>
      <c r="AK19" s="85"/>
      <c r="AL19" s="83"/>
    </row>
    <row r="20" spans="1:38" ht="14.25">
      <c r="A20">
        <v>13</v>
      </c>
      <c r="B20" s="52" t="s">
        <v>91</v>
      </c>
      <c r="C20" s="23">
        <v>22</v>
      </c>
      <c r="D20" s="23">
        <v>29</v>
      </c>
      <c r="E20" s="23">
        <v>25</v>
      </c>
      <c r="F20" s="23">
        <v>27</v>
      </c>
      <c r="G20" s="23">
        <v>21</v>
      </c>
      <c r="H20" s="28">
        <v>38</v>
      </c>
      <c r="I20" s="28">
        <v>22</v>
      </c>
      <c r="J20" s="28">
        <v>0</v>
      </c>
      <c r="K20" s="85">
        <f t="shared" si="1"/>
        <v>-22</v>
      </c>
      <c r="L20" s="83">
        <f t="shared" si="0"/>
        <v>-1</v>
      </c>
      <c r="M20" s="25"/>
      <c r="N20" s="16">
        <v>1</v>
      </c>
      <c r="O20" s="81">
        <v>1</v>
      </c>
      <c r="P20" s="16">
        <v>0</v>
      </c>
      <c r="Q20" s="16">
        <v>0</v>
      </c>
      <c r="R20" s="16">
        <v>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5">
        <f t="shared" si="2"/>
        <v>3</v>
      </c>
      <c r="AA20" s="50">
        <f t="shared" si="4"/>
        <v>0.033112582781456956</v>
      </c>
      <c r="AB20" s="51">
        <f t="shared" si="5"/>
        <v>0.13636363636363635</v>
      </c>
      <c r="AC20">
        <v>11</v>
      </c>
      <c r="AD20" s="52" t="s">
        <v>114</v>
      </c>
      <c r="AE20">
        <v>3.2229580573951435</v>
      </c>
      <c r="AF20">
        <f t="shared" si="3"/>
        <v>50.573951434878595</v>
      </c>
      <c r="AH20" s="52"/>
      <c r="AI20" s="28"/>
      <c r="AJ20" s="28"/>
      <c r="AK20" s="85"/>
      <c r="AL20" s="83"/>
    </row>
    <row r="21" spans="1:38" ht="14.25">
      <c r="A21">
        <v>14</v>
      </c>
      <c r="B21" s="52" t="s">
        <v>92</v>
      </c>
      <c r="C21" s="23">
        <v>128</v>
      </c>
      <c r="D21" s="23">
        <v>100</v>
      </c>
      <c r="E21" s="23">
        <v>97</v>
      </c>
      <c r="F21" s="23">
        <v>138</v>
      </c>
      <c r="G21" s="23">
        <v>168</v>
      </c>
      <c r="H21" s="28">
        <v>219</v>
      </c>
      <c r="I21" s="28">
        <v>227</v>
      </c>
      <c r="J21" s="28">
        <v>237</v>
      </c>
      <c r="K21" s="85">
        <f t="shared" si="1"/>
        <v>10</v>
      </c>
      <c r="L21" s="83">
        <f t="shared" si="0"/>
        <v>0.04405286343612335</v>
      </c>
      <c r="M21" s="25"/>
      <c r="N21" s="16">
        <v>38</v>
      </c>
      <c r="O21" s="81">
        <v>35</v>
      </c>
      <c r="P21" s="16">
        <v>47</v>
      </c>
      <c r="Q21" s="16">
        <v>62</v>
      </c>
      <c r="R21" s="16">
        <v>26</v>
      </c>
      <c r="S21" s="16">
        <v>15</v>
      </c>
      <c r="T21" s="16">
        <v>14</v>
      </c>
      <c r="U21" s="16">
        <v>29</v>
      </c>
      <c r="V21" s="16">
        <v>49</v>
      </c>
      <c r="W21" s="16">
        <v>43</v>
      </c>
      <c r="X21" s="16">
        <v>24</v>
      </c>
      <c r="Y21" s="16">
        <v>31</v>
      </c>
      <c r="Z21" s="15">
        <f t="shared" si="2"/>
        <v>413</v>
      </c>
      <c r="AA21" s="50">
        <f t="shared" si="4"/>
        <v>4.558498896247241</v>
      </c>
      <c r="AB21" s="51">
        <f t="shared" si="5"/>
        <v>1.8193832599118942</v>
      </c>
      <c r="AC21">
        <v>12</v>
      </c>
      <c r="AD21" s="52" t="s">
        <v>138</v>
      </c>
      <c r="AE21">
        <v>3.068432671081678</v>
      </c>
      <c r="AF21">
        <f t="shared" si="3"/>
        <v>53.642384105960275</v>
      </c>
      <c r="AH21" s="52"/>
      <c r="AI21" s="28"/>
      <c r="AJ21" s="28"/>
      <c r="AK21" s="85"/>
      <c r="AL21" s="83"/>
    </row>
    <row r="22" spans="1:38" ht="14.25">
      <c r="A22">
        <v>15</v>
      </c>
      <c r="B22" s="52" t="s">
        <v>93</v>
      </c>
      <c r="C22" s="23">
        <v>480</v>
      </c>
      <c r="D22" s="23">
        <v>466</v>
      </c>
      <c r="E22" s="23">
        <v>560</v>
      </c>
      <c r="F22" s="23">
        <v>532</v>
      </c>
      <c r="G22" s="23">
        <v>518</v>
      </c>
      <c r="H22" s="28">
        <v>421</v>
      </c>
      <c r="I22" s="28">
        <v>435</v>
      </c>
      <c r="J22" s="28">
        <v>472</v>
      </c>
      <c r="K22" s="85">
        <f t="shared" si="1"/>
        <v>37</v>
      </c>
      <c r="L22" s="83">
        <f t="shared" si="0"/>
        <v>0.08505747126436781</v>
      </c>
      <c r="M22" s="25"/>
      <c r="N22" s="16">
        <v>128</v>
      </c>
      <c r="O22" s="81">
        <v>49</v>
      </c>
      <c r="P22" s="16">
        <v>70</v>
      </c>
      <c r="Q22" s="16">
        <v>42</v>
      </c>
      <c r="R22" s="16">
        <v>37</v>
      </c>
      <c r="S22" s="16">
        <v>18</v>
      </c>
      <c r="T22" s="16">
        <v>9</v>
      </c>
      <c r="U22" s="16">
        <v>13</v>
      </c>
      <c r="V22" s="16">
        <v>66</v>
      </c>
      <c r="W22" s="16">
        <v>25</v>
      </c>
      <c r="X22" s="16">
        <v>26</v>
      </c>
      <c r="Y22" s="16">
        <v>45</v>
      </c>
      <c r="Z22" s="15">
        <f t="shared" si="2"/>
        <v>528</v>
      </c>
      <c r="AA22" s="50">
        <f t="shared" si="4"/>
        <v>5.827814569536423</v>
      </c>
      <c r="AB22" s="51">
        <f t="shared" si="5"/>
        <v>1.2137931034482758</v>
      </c>
      <c r="AC22">
        <v>13</v>
      </c>
      <c r="AD22" s="52" t="s">
        <v>112</v>
      </c>
      <c r="AE22">
        <v>3.0242825607064017</v>
      </c>
      <c r="AF22">
        <f t="shared" si="3"/>
        <v>56.66666666666668</v>
      </c>
      <c r="AH22" s="52"/>
      <c r="AI22" s="28"/>
      <c r="AJ22" s="28"/>
      <c r="AK22" s="85"/>
      <c r="AL22" s="83"/>
    </row>
    <row r="23" spans="1:38" ht="14.25">
      <c r="A23">
        <v>16</v>
      </c>
      <c r="B23" s="52" t="s">
        <v>142</v>
      </c>
      <c r="C23" s="23"/>
      <c r="D23" s="23"/>
      <c r="E23" s="23"/>
      <c r="F23" s="23"/>
      <c r="G23" s="23"/>
      <c r="H23" s="28">
        <v>28</v>
      </c>
      <c r="I23" s="28">
        <v>57</v>
      </c>
      <c r="J23" s="28">
        <v>91</v>
      </c>
      <c r="K23" s="85">
        <f t="shared" si="1"/>
        <v>34</v>
      </c>
      <c r="L23" s="83">
        <f t="shared" si="0"/>
        <v>0.5964912280701754</v>
      </c>
      <c r="M23" s="25"/>
      <c r="N23" s="16">
        <v>1</v>
      </c>
      <c r="O23" s="81">
        <v>2</v>
      </c>
      <c r="P23" s="16">
        <v>5</v>
      </c>
      <c r="Q23" s="16">
        <v>1</v>
      </c>
      <c r="R23" s="16">
        <v>0</v>
      </c>
      <c r="S23" s="16">
        <v>3</v>
      </c>
      <c r="T23" s="16">
        <v>0</v>
      </c>
      <c r="U23" s="16">
        <v>1</v>
      </c>
      <c r="V23" s="16">
        <v>5</v>
      </c>
      <c r="W23" s="16">
        <v>2</v>
      </c>
      <c r="X23" s="16">
        <v>4</v>
      </c>
      <c r="Y23" s="16">
        <v>0</v>
      </c>
      <c r="Z23" s="15">
        <f t="shared" si="2"/>
        <v>24</v>
      </c>
      <c r="AA23" s="50">
        <f t="shared" si="4"/>
        <v>0.26490066225165565</v>
      </c>
      <c r="AB23" s="51">
        <f t="shared" si="5"/>
        <v>0.42105263157894735</v>
      </c>
      <c r="AC23">
        <v>14</v>
      </c>
      <c r="AD23" s="52" t="s">
        <v>132</v>
      </c>
      <c r="AE23">
        <v>2.759381898454746</v>
      </c>
      <c r="AF23">
        <f t="shared" si="3"/>
        <v>59.42604856512143</v>
      </c>
      <c r="AH23" s="52"/>
      <c r="AI23" s="28"/>
      <c r="AJ23" s="28"/>
      <c r="AK23" s="85"/>
      <c r="AL23" s="83"/>
    </row>
    <row r="24" spans="1:38" ht="14.25">
      <c r="A24">
        <v>17</v>
      </c>
      <c r="B24" s="52" t="s">
        <v>181</v>
      </c>
      <c r="C24" s="23"/>
      <c r="D24" s="23"/>
      <c r="E24" s="23"/>
      <c r="F24" s="23"/>
      <c r="G24" s="23"/>
      <c r="H24" s="28"/>
      <c r="I24" s="28">
        <v>60</v>
      </c>
      <c r="J24" s="28">
        <v>60</v>
      </c>
      <c r="K24" s="85">
        <f t="shared" si="1"/>
        <v>0</v>
      </c>
      <c r="L24" s="83">
        <f t="shared" si="0"/>
        <v>0</v>
      </c>
      <c r="M24" s="25"/>
      <c r="N24" s="16">
        <v>4</v>
      </c>
      <c r="O24" s="81">
        <v>5</v>
      </c>
      <c r="P24" s="16">
        <v>1</v>
      </c>
      <c r="Q24" s="16">
        <v>7</v>
      </c>
      <c r="R24" s="16">
        <v>4</v>
      </c>
      <c r="S24" s="16">
        <v>0</v>
      </c>
      <c r="T24" s="16">
        <v>7</v>
      </c>
      <c r="U24" s="16">
        <v>0</v>
      </c>
      <c r="V24" s="16">
        <v>8</v>
      </c>
      <c r="W24" s="16">
        <v>1</v>
      </c>
      <c r="X24" s="16">
        <v>1</v>
      </c>
      <c r="Y24" s="16">
        <v>5</v>
      </c>
      <c r="Z24" s="15">
        <f t="shared" si="2"/>
        <v>43</v>
      </c>
      <c r="AA24" s="50">
        <f t="shared" si="4"/>
        <v>0.4746136865342163</v>
      </c>
      <c r="AB24" s="51">
        <f t="shared" si="5"/>
        <v>0.7166666666666667</v>
      </c>
      <c r="AC24">
        <v>15</v>
      </c>
      <c r="AD24" s="52" t="s">
        <v>30</v>
      </c>
      <c r="AE24">
        <v>2.6379690949227372</v>
      </c>
      <c r="AF24">
        <f t="shared" si="3"/>
        <v>62.064017660044165</v>
      </c>
      <c r="AH24" s="52"/>
      <c r="AI24" s="28"/>
      <c r="AJ24" s="28"/>
      <c r="AK24" s="85"/>
      <c r="AL24" s="83"/>
    </row>
    <row r="25" spans="1:38" ht="14.25">
      <c r="A25">
        <v>18</v>
      </c>
      <c r="B25" s="52" t="s">
        <v>31</v>
      </c>
      <c r="C25" s="23">
        <v>95</v>
      </c>
      <c r="D25" s="23">
        <v>70</v>
      </c>
      <c r="E25" s="23">
        <v>67</v>
      </c>
      <c r="F25" s="23">
        <v>55</v>
      </c>
      <c r="G25" s="23">
        <v>90</v>
      </c>
      <c r="H25" s="28">
        <v>75</v>
      </c>
      <c r="I25" s="28">
        <v>117</v>
      </c>
      <c r="J25" s="28">
        <v>65</v>
      </c>
      <c r="K25" s="85">
        <f t="shared" si="1"/>
        <v>-52</v>
      </c>
      <c r="L25" s="83">
        <f t="shared" si="0"/>
        <v>-0.4444444444444444</v>
      </c>
      <c r="M25" s="25"/>
      <c r="N25" s="16">
        <v>0</v>
      </c>
      <c r="O25" s="81">
        <v>1</v>
      </c>
      <c r="P25" s="16">
        <v>1</v>
      </c>
      <c r="Q25" s="16">
        <v>0</v>
      </c>
      <c r="R25" s="16">
        <v>0</v>
      </c>
      <c r="S25" s="16">
        <v>0</v>
      </c>
      <c r="T25" s="16">
        <v>1</v>
      </c>
      <c r="U25" s="16">
        <v>0</v>
      </c>
      <c r="V25" s="16">
        <v>1</v>
      </c>
      <c r="W25" s="16">
        <v>0</v>
      </c>
      <c r="X25" s="16">
        <v>0</v>
      </c>
      <c r="Y25" s="16">
        <v>1</v>
      </c>
      <c r="Z25" s="15">
        <f t="shared" si="2"/>
        <v>5</v>
      </c>
      <c r="AA25" s="50">
        <f t="shared" si="4"/>
        <v>0.05518763796909492</v>
      </c>
      <c r="AB25" s="51">
        <f t="shared" si="5"/>
        <v>0.042735042735042736</v>
      </c>
      <c r="AC25">
        <v>16</v>
      </c>
      <c r="AD25" s="52" t="s">
        <v>119</v>
      </c>
      <c r="AE25">
        <v>2.3951434878587197</v>
      </c>
      <c r="AF25">
        <f t="shared" si="3"/>
        <v>64.45916114790289</v>
      </c>
      <c r="AH25" s="52"/>
      <c r="AI25" s="28"/>
      <c r="AJ25" s="28"/>
      <c r="AK25" s="85"/>
      <c r="AL25" s="83"/>
    </row>
    <row r="26" spans="1:38" ht="14.25">
      <c r="A26">
        <v>19</v>
      </c>
      <c r="B26" s="52" t="s">
        <v>94</v>
      </c>
      <c r="C26" s="23">
        <v>0</v>
      </c>
      <c r="D26" s="23">
        <v>0</v>
      </c>
      <c r="E26" s="23">
        <v>0</v>
      </c>
      <c r="F26" s="49">
        <v>0</v>
      </c>
      <c r="G26" s="23">
        <v>11</v>
      </c>
      <c r="H26" s="28">
        <v>15</v>
      </c>
      <c r="I26" s="28">
        <v>0</v>
      </c>
      <c r="J26" s="28">
        <v>20</v>
      </c>
      <c r="K26" s="85">
        <f t="shared" si="1"/>
        <v>20</v>
      </c>
      <c r="L26" s="83" t="e">
        <f t="shared" si="0"/>
        <v>#DIV/0!</v>
      </c>
      <c r="M26" s="25"/>
      <c r="N26" s="16">
        <v>0</v>
      </c>
      <c r="O26" s="81">
        <v>1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5">
        <f t="shared" si="2"/>
        <v>2</v>
      </c>
      <c r="AA26" s="50">
        <f t="shared" si="4"/>
        <v>0.02207505518763797</v>
      </c>
      <c r="AB26" s="51" t="e">
        <f t="shared" si="5"/>
        <v>#DIV/0!</v>
      </c>
      <c r="AC26">
        <v>17</v>
      </c>
      <c r="AD26" s="52" t="s">
        <v>127</v>
      </c>
      <c r="AE26">
        <v>2.2626931567328916</v>
      </c>
      <c r="AF26">
        <f t="shared" si="3"/>
        <v>66.72185430463578</v>
      </c>
      <c r="AH26" s="52"/>
      <c r="AI26" s="28"/>
      <c r="AJ26" s="28"/>
      <c r="AK26" s="85"/>
      <c r="AL26" s="83"/>
    </row>
    <row r="27" spans="1:38" ht="14.25">
      <c r="A27">
        <v>20</v>
      </c>
      <c r="B27" s="52" t="s">
        <v>95</v>
      </c>
      <c r="C27" s="23">
        <v>150</v>
      </c>
      <c r="D27" s="23">
        <v>137</v>
      </c>
      <c r="E27" s="23">
        <v>155</v>
      </c>
      <c r="F27" s="23">
        <v>126</v>
      </c>
      <c r="G27" s="23">
        <v>119</v>
      </c>
      <c r="H27" s="28">
        <v>135</v>
      </c>
      <c r="I27" s="28">
        <v>193</v>
      </c>
      <c r="J27" s="28">
        <v>195</v>
      </c>
      <c r="K27" s="85">
        <f t="shared" si="1"/>
        <v>2</v>
      </c>
      <c r="L27" s="83">
        <f t="shared" si="0"/>
        <v>0.010362694300518135</v>
      </c>
      <c r="M27" s="25"/>
      <c r="N27" s="16">
        <v>19</v>
      </c>
      <c r="O27" s="81">
        <v>17</v>
      </c>
      <c r="P27" s="16">
        <v>14</v>
      </c>
      <c r="Q27" s="16">
        <v>31</v>
      </c>
      <c r="R27" s="16">
        <v>7</v>
      </c>
      <c r="S27" s="16">
        <v>6</v>
      </c>
      <c r="T27" s="16">
        <v>5</v>
      </c>
      <c r="U27" s="16">
        <v>4</v>
      </c>
      <c r="V27" s="16">
        <v>16</v>
      </c>
      <c r="W27" s="16">
        <v>13</v>
      </c>
      <c r="X27" s="16">
        <v>7</v>
      </c>
      <c r="Y27" s="16">
        <v>17</v>
      </c>
      <c r="Z27" s="15">
        <f t="shared" si="2"/>
        <v>156</v>
      </c>
      <c r="AA27" s="50">
        <f t="shared" si="4"/>
        <v>1.7218543046357615</v>
      </c>
      <c r="AB27" s="51">
        <f t="shared" si="5"/>
        <v>0.8082901554404145</v>
      </c>
      <c r="AC27">
        <v>18</v>
      </c>
      <c r="AD27" s="52" t="s">
        <v>89</v>
      </c>
      <c r="AE27">
        <v>2.119205298013245</v>
      </c>
      <c r="AF27">
        <f t="shared" si="3"/>
        <v>68.84105960264903</v>
      </c>
      <c r="AH27" s="52"/>
      <c r="AI27" s="28"/>
      <c r="AJ27" s="28"/>
      <c r="AK27" s="85"/>
      <c r="AL27" s="83"/>
    </row>
    <row r="28" spans="1:38" ht="14.25">
      <c r="A28">
        <v>21</v>
      </c>
      <c r="B28" s="52" t="s">
        <v>171</v>
      </c>
      <c r="C28" s="23">
        <v>20</v>
      </c>
      <c r="D28" s="23">
        <v>31</v>
      </c>
      <c r="E28" s="23">
        <v>37</v>
      </c>
      <c r="F28" s="23">
        <v>46</v>
      </c>
      <c r="G28" s="23">
        <v>38</v>
      </c>
      <c r="H28" s="28">
        <v>56</v>
      </c>
      <c r="I28" s="28">
        <v>53</v>
      </c>
      <c r="J28" s="28">
        <v>63</v>
      </c>
      <c r="K28" s="85">
        <f t="shared" si="1"/>
        <v>10</v>
      </c>
      <c r="L28" s="83">
        <f t="shared" si="0"/>
        <v>0.18867924528301888</v>
      </c>
      <c r="M28" s="25"/>
      <c r="N28" s="16">
        <v>9</v>
      </c>
      <c r="O28" s="81">
        <v>7</v>
      </c>
      <c r="P28" s="16">
        <v>6</v>
      </c>
      <c r="Q28" s="16">
        <v>23</v>
      </c>
      <c r="R28" s="16">
        <v>3</v>
      </c>
      <c r="S28" s="16">
        <v>10</v>
      </c>
      <c r="T28" s="16">
        <v>6</v>
      </c>
      <c r="U28" s="16">
        <v>13</v>
      </c>
      <c r="V28" s="16">
        <v>4</v>
      </c>
      <c r="W28" s="16">
        <v>17</v>
      </c>
      <c r="X28" s="16">
        <v>9</v>
      </c>
      <c r="Y28" s="16">
        <v>17</v>
      </c>
      <c r="Z28" s="15">
        <f t="shared" si="2"/>
        <v>124</v>
      </c>
      <c r="AA28" s="50">
        <f t="shared" si="4"/>
        <v>1.3686534216335542</v>
      </c>
      <c r="AB28" s="51">
        <f t="shared" si="5"/>
        <v>2.339622641509434</v>
      </c>
      <c r="AC28">
        <v>19</v>
      </c>
      <c r="AD28" s="52" t="s">
        <v>95</v>
      </c>
      <c r="AE28">
        <v>1.7218543046357615</v>
      </c>
      <c r="AF28">
        <f t="shared" si="3"/>
        <v>70.56291390728478</v>
      </c>
      <c r="AH28" s="52"/>
      <c r="AI28" s="28"/>
      <c r="AJ28" s="28"/>
      <c r="AK28" s="85"/>
      <c r="AL28" s="83"/>
    </row>
    <row r="29" spans="1:38" ht="14.25">
      <c r="A29">
        <v>22</v>
      </c>
      <c r="B29" s="52" t="s">
        <v>96</v>
      </c>
      <c r="C29" s="23">
        <v>224</v>
      </c>
      <c r="D29" s="23">
        <v>213</v>
      </c>
      <c r="E29" s="23">
        <v>197</v>
      </c>
      <c r="F29" s="23">
        <v>216</v>
      </c>
      <c r="G29" s="23">
        <v>184</v>
      </c>
      <c r="H29" s="28">
        <v>200</v>
      </c>
      <c r="I29" s="28">
        <v>238</v>
      </c>
      <c r="J29" s="28">
        <v>276</v>
      </c>
      <c r="K29" s="85">
        <f t="shared" si="1"/>
        <v>38</v>
      </c>
      <c r="L29" s="83">
        <f t="shared" si="0"/>
        <v>0.15966386554621848</v>
      </c>
      <c r="M29" s="25"/>
      <c r="N29" s="16">
        <v>70</v>
      </c>
      <c r="O29" s="81">
        <v>46</v>
      </c>
      <c r="P29" s="16">
        <v>48</v>
      </c>
      <c r="Q29" s="16">
        <v>42</v>
      </c>
      <c r="R29" s="16">
        <v>13</v>
      </c>
      <c r="S29" s="16">
        <v>33</v>
      </c>
      <c r="T29" s="16">
        <v>14</v>
      </c>
      <c r="U29" s="16">
        <v>26</v>
      </c>
      <c r="V29" s="16">
        <v>47</v>
      </c>
      <c r="W29" s="16">
        <v>40</v>
      </c>
      <c r="X29" s="16">
        <v>45</v>
      </c>
      <c r="Y29" s="16">
        <v>28</v>
      </c>
      <c r="Z29" s="15">
        <f t="shared" si="2"/>
        <v>452</v>
      </c>
      <c r="AA29" s="50">
        <f t="shared" si="4"/>
        <v>4.988962472406181</v>
      </c>
      <c r="AB29" s="51">
        <f t="shared" si="5"/>
        <v>1.8991596638655461</v>
      </c>
      <c r="AC29">
        <v>20</v>
      </c>
      <c r="AD29" s="52" t="s">
        <v>208</v>
      </c>
      <c r="AE29">
        <v>1.6114790286975718</v>
      </c>
      <c r="AF29">
        <f t="shared" si="3"/>
        <v>72.17439293598235</v>
      </c>
      <c r="AH29" s="52"/>
      <c r="AI29" s="28"/>
      <c r="AJ29" s="28"/>
      <c r="AK29" s="85"/>
      <c r="AL29" s="83"/>
    </row>
    <row r="30" spans="1:38" ht="14.25">
      <c r="A30">
        <v>23</v>
      </c>
      <c r="B30" s="52" t="s">
        <v>97</v>
      </c>
      <c r="C30" s="23">
        <v>51</v>
      </c>
      <c r="D30" s="23">
        <v>56</v>
      </c>
      <c r="E30" s="23">
        <v>51</v>
      </c>
      <c r="F30" s="23">
        <v>60</v>
      </c>
      <c r="G30" s="23">
        <v>36</v>
      </c>
      <c r="H30" s="28">
        <v>30</v>
      </c>
      <c r="I30" s="28">
        <v>55</v>
      </c>
      <c r="J30" s="28">
        <v>46</v>
      </c>
      <c r="K30" s="85">
        <f t="shared" si="1"/>
        <v>-9</v>
      </c>
      <c r="L30" s="83">
        <f t="shared" si="0"/>
        <v>-0.16363636363636364</v>
      </c>
      <c r="M30" s="25"/>
      <c r="N30" s="16">
        <v>2</v>
      </c>
      <c r="O30" s="81">
        <v>3</v>
      </c>
      <c r="P30" s="16">
        <v>0</v>
      </c>
      <c r="Q30" s="16">
        <v>15</v>
      </c>
      <c r="R30" s="16">
        <v>0</v>
      </c>
      <c r="S30" s="16">
        <v>0</v>
      </c>
      <c r="T30" s="16">
        <v>3</v>
      </c>
      <c r="U30" s="16">
        <v>1</v>
      </c>
      <c r="V30" s="16">
        <v>3</v>
      </c>
      <c r="W30" s="16">
        <v>1</v>
      </c>
      <c r="X30" s="16">
        <v>0</v>
      </c>
      <c r="Y30" s="16">
        <v>1</v>
      </c>
      <c r="Z30" s="15">
        <f t="shared" si="2"/>
        <v>29</v>
      </c>
      <c r="AA30" s="50">
        <f t="shared" si="4"/>
        <v>0.3200883002207506</v>
      </c>
      <c r="AB30" s="51">
        <f t="shared" si="5"/>
        <v>0.5272727272727272</v>
      </c>
      <c r="AC30">
        <v>21</v>
      </c>
      <c r="AD30" s="52" t="s">
        <v>120</v>
      </c>
      <c r="AE30">
        <v>1.6004415011037527</v>
      </c>
      <c r="AF30">
        <f t="shared" si="3"/>
        <v>73.77483443708611</v>
      </c>
      <c r="AH30" s="52"/>
      <c r="AI30" s="28"/>
      <c r="AJ30" s="28"/>
      <c r="AK30" s="85"/>
      <c r="AL30" s="83"/>
    </row>
    <row r="31" spans="1:38" ht="14.25">
      <c r="A31">
        <v>24</v>
      </c>
      <c r="B31" s="52" t="s">
        <v>98</v>
      </c>
      <c r="C31" s="23">
        <v>30</v>
      </c>
      <c r="D31" s="23">
        <v>37</v>
      </c>
      <c r="E31" s="23">
        <v>29</v>
      </c>
      <c r="F31" s="23">
        <v>28</v>
      </c>
      <c r="G31" s="23">
        <v>21</v>
      </c>
      <c r="H31" s="28">
        <v>22</v>
      </c>
      <c r="I31" s="28">
        <v>29</v>
      </c>
      <c r="J31" s="28">
        <v>23</v>
      </c>
      <c r="K31" s="85">
        <f t="shared" si="1"/>
        <v>-6</v>
      </c>
      <c r="L31" s="83">
        <f t="shared" si="0"/>
        <v>-0.20689655172413793</v>
      </c>
      <c r="M31" s="25"/>
      <c r="N31" s="16">
        <v>1</v>
      </c>
      <c r="O31" s="81">
        <v>1</v>
      </c>
      <c r="P31" s="17">
        <v>3</v>
      </c>
      <c r="Q31" s="17">
        <v>0</v>
      </c>
      <c r="R31" s="17">
        <v>0</v>
      </c>
      <c r="S31" s="17">
        <v>7</v>
      </c>
      <c r="T31" s="17">
        <v>2</v>
      </c>
      <c r="U31" s="17">
        <v>3</v>
      </c>
      <c r="V31" s="17">
        <v>3</v>
      </c>
      <c r="W31" s="17">
        <v>0</v>
      </c>
      <c r="X31" s="17">
        <v>0</v>
      </c>
      <c r="Y31" s="17">
        <v>4</v>
      </c>
      <c r="Z31" s="15">
        <f t="shared" si="2"/>
        <v>24</v>
      </c>
      <c r="AA31" s="50">
        <f t="shared" si="4"/>
        <v>0.26490066225165565</v>
      </c>
      <c r="AB31" s="51">
        <f t="shared" si="5"/>
        <v>0.8275862068965517</v>
      </c>
      <c r="AC31">
        <v>22</v>
      </c>
      <c r="AD31" s="52" t="s">
        <v>85</v>
      </c>
      <c r="AE31">
        <v>1.5783664459161149</v>
      </c>
      <c r="AF31">
        <f t="shared" si="3"/>
        <v>75.35320088300223</v>
      </c>
      <c r="AH31" s="52"/>
      <c r="AI31" s="28"/>
      <c r="AJ31" s="28"/>
      <c r="AK31" s="85"/>
      <c r="AL31" s="83"/>
    </row>
    <row r="32" spans="1:38" ht="14.25">
      <c r="A32">
        <v>25</v>
      </c>
      <c r="B32" s="52" t="s">
        <v>167</v>
      </c>
      <c r="C32" s="23">
        <v>76</v>
      </c>
      <c r="D32" s="23">
        <v>70</v>
      </c>
      <c r="E32" s="23">
        <v>101</v>
      </c>
      <c r="F32" s="23">
        <v>85</v>
      </c>
      <c r="G32" s="23">
        <v>77</v>
      </c>
      <c r="H32" s="28">
        <v>69</v>
      </c>
      <c r="I32" s="28">
        <v>79</v>
      </c>
      <c r="J32" s="28">
        <v>71</v>
      </c>
      <c r="K32" s="85">
        <f t="shared" si="1"/>
        <v>-8</v>
      </c>
      <c r="L32" s="83">
        <f t="shared" si="0"/>
        <v>-0.10126582278481013</v>
      </c>
      <c r="M32" s="25"/>
      <c r="N32" s="17">
        <v>13</v>
      </c>
      <c r="O32" s="81">
        <v>6</v>
      </c>
      <c r="P32" s="16">
        <v>18</v>
      </c>
      <c r="Q32" s="16">
        <v>7</v>
      </c>
      <c r="R32" s="16">
        <v>2</v>
      </c>
      <c r="S32" s="16">
        <v>8</v>
      </c>
      <c r="T32" s="16">
        <v>2</v>
      </c>
      <c r="U32" s="16">
        <v>2</v>
      </c>
      <c r="V32" s="16">
        <v>9</v>
      </c>
      <c r="W32" s="16">
        <v>6</v>
      </c>
      <c r="X32" s="16">
        <v>10</v>
      </c>
      <c r="Y32" s="16">
        <v>1</v>
      </c>
      <c r="Z32" s="15">
        <f t="shared" si="2"/>
        <v>84</v>
      </c>
      <c r="AA32" s="50">
        <f t="shared" si="4"/>
        <v>0.9271523178807947</v>
      </c>
      <c r="AB32" s="51">
        <f t="shared" si="5"/>
        <v>1.0632911392405062</v>
      </c>
      <c r="AC32">
        <v>23</v>
      </c>
      <c r="AD32" s="52" t="s">
        <v>134</v>
      </c>
      <c r="AE32">
        <v>1.5562913907284768</v>
      </c>
      <c r="AF32">
        <f t="shared" si="3"/>
        <v>76.9094922737307</v>
      </c>
      <c r="AH32" s="52"/>
      <c r="AI32" s="28"/>
      <c r="AJ32" s="28"/>
      <c r="AK32" s="85"/>
      <c r="AL32" s="83"/>
    </row>
    <row r="33" spans="1:38" ht="14.25">
      <c r="A33">
        <v>26</v>
      </c>
      <c r="B33" s="52" t="s">
        <v>99</v>
      </c>
      <c r="C33" s="23">
        <v>20</v>
      </c>
      <c r="D33" s="23">
        <v>20</v>
      </c>
      <c r="E33" s="23">
        <v>20</v>
      </c>
      <c r="F33" s="23">
        <v>20</v>
      </c>
      <c r="G33" s="23">
        <v>20</v>
      </c>
      <c r="H33" s="28">
        <v>20</v>
      </c>
      <c r="I33" s="28">
        <v>20</v>
      </c>
      <c r="J33" s="28">
        <v>22</v>
      </c>
      <c r="K33" s="85">
        <f t="shared" si="1"/>
        <v>2</v>
      </c>
      <c r="L33" s="83">
        <f t="shared" si="0"/>
        <v>0.1</v>
      </c>
      <c r="M33" s="25"/>
      <c r="N33" s="16">
        <v>0</v>
      </c>
      <c r="O33" s="81">
        <v>0</v>
      </c>
      <c r="P33" s="16">
        <v>0</v>
      </c>
      <c r="Q33" s="16">
        <v>8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5">
        <f t="shared" si="2"/>
        <v>8</v>
      </c>
      <c r="AA33" s="50">
        <f t="shared" si="4"/>
        <v>0.08830022075055188</v>
      </c>
      <c r="AB33" s="51">
        <f t="shared" si="5"/>
        <v>0.4</v>
      </c>
      <c r="AC33">
        <v>24</v>
      </c>
      <c r="AD33" s="52" t="s">
        <v>171</v>
      </c>
      <c r="AE33">
        <v>1.3686534216335542</v>
      </c>
      <c r="AF33">
        <f t="shared" si="3"/>
        <v>78.27814569536426</v>
      </c>
      <c r="AH33" s="52"/>
      <c r="AI33" s="28"/>
      <c r="AJ33" s="28"/>
      <c r="AK33" s="85"/>
      <c r="AL33" s="83"/>
    </row>
    <row r="34" spans="1:38" ht="14.25">
      <c r="A34">
        <v>27</v>
      </c>
      <c r="B34" s="52" t="s">
        <v>100</v>
      </c>
      <c r="C34" s="23">
        <v>229</v>
      </c>
      <c r="D34" s="23">
        <v>222</v>
      </c>
      <c r="E34" s="23">
        <v>207</v>
      </c>
      <c r="F34" s="23">
        <v>201</v>
      </c>
      <c r="G34" s="23">
        <v>185</v>
      </c>
      <c r="H34" s="28">
        <v>166</v>
      </c>
      <c r="I34" s="28">
        <v>169</v>
      </c>
      <c r="J34" s="28">
        <v>167</v>
      </c>
      <c r="K34" s="85">
        <f t="shared" si="1"/>
        <v>-2</v>
      </c>
      <c r="L34" s="83">
        <f t="shared" si="0"/>
        <v>-0.011834319526627219</v>
      </c>
      <c r="M34" s="25"/>
      <c r="N34" s="16">
        <v>9</v>
      </c>
      <c r="O34" s="81">
        <v>2</v>
      </c>
      <c r="P34" s="17">
        <v>0</v>
      </c>
      <c r="Q34" s="17">
        <v>4</v>
      </c>
      <c r="R34" s="17">
        <v>32</v>
      </c>
      <c r="S34" s="16">
        <v>2</v>
      </c>
      <c r="T34" s="16">
        <v>1</v>
      </c>
      <c r="U34" s="16">
        <v>3</v>
      </c>
      <c r="V34" s="16">
        <v>13</v>
      </c>
      <c r="W34" s="16">
        <v>0</v>
      </c>
      <c r="X34" s="16">
        <v>2</v>
      </c>
      <c r="Y34" s="16">
        <v>0</v>
      </c>
      <c r="Z34" s="15">
        <f t="shared" si="2"/>
        <v>68</v>
      </c>
      <c r="AA34" s="50">
        <f t="shared" si="4"/>
        <v>0.7505518763796909</v>
      </c>
      <c r="AB34" s="51">
        <f t="shared" si="5"/>
        <v>0.40236686390532544</v>
      </c>
      <c r="AC34">
        <v>25</v>
      </c>
      <c r="AD34" s="52" t="s">
        <v>105</v>
      </c>
      <c r="AE34">
        <v>1.3576158940397351</v>
      </c>
      <c r="AF34">
        <f t="shared" si="3"/>
        <v>79.635761589404</v>
      </c>
      <c r="AH34" s="52"/>
      <c r="AI34" s="28"/>
      <c r="AJ34" s="28"/>
      <c r="AK34" s="85"/>
      <c r="AL34" s="83"/>
    </row>
    <row r="35" spans="1:38" ht="14.25">
      <c r="A35">
        <v>28</v>
      </c>
      <c r="B35" s="52" t="s">
        <v>101</v>
      </c>
      <c r="C35" s="23">
        <v>30</v>
      </c>
      <c r="D35" s="23">
        <v>30</v>
      </c>
      <c r="E35" s="23">
        <v>30</v>
      </c>
      <c r="F35" s="23">
        <v>38</v>
      </c>
      <c r="G35" s="23">
        <v>37</v>
      </c>
      <c r="H35" s="28">
        <v>35</v>
      </c>
      <c r="I35" s="28">
        <v>30</v>
      </c>
      <c r="J35" s="28">
        <v>30</v>
      </c>
      <c r="K35" s="85">
        <f t="shared" si="1"/>
        <v>0</v>
      </c>
      <c r="L35" s="83">
        <f t="shared" si="0"/>
        <v>0</v>
      </c>
      <c r="M35" s="25"/>
      <c r="N35" s="17">
        <v>6</v>
      </c>
      <c r="O35" s="81">
        <v>3</v>
      </c>
      <c r="P35" s="16">
        <v>2</v>
      </c>
      <c r="Q35" s="16">
        <v>1</v>
      </c>
      <c r="R35" s="16">
        <v>2</v>
      </c>
      <c r="S35" s="17">
        <v>0</v>
      </c>
      <c r="T35" s="17">
        <v>0</v>
      </c>
      <c r="U35" s="17">
        <v>0</v>
      </c>
      <c r="V35" s="17">
        <v>2</v>
      </c>
      <c r="W35" s="17">
        <v>0</v>
      </c>
      <c r="X35" s="17">
        <v>1</v>
      </c>
      <c r="Y35" s="17">
        <v>0</v>
      </c>
      <c r="Z35" s="15">
        <f t="shared" si="2"/>
        <v>17</v>
      </c>
      <c r="AA35" s="50">
        <f t="shared" si="4"/>
        <v>0.18763796909492272</v>
      </c>
      <c r="AB35" s="51">
        <f t="shared" si="5"/>
        <v>0.5666666666666667</v>
      </c>
      <c r="AC35">
        <v>26</v>
      </c>
      <c r="AD35" s="52" t="s">
        <v>135</v>
      </c>
      <c r="AE35">
        <v>1.3245033112582782</v>
      </c>
      <c r="AF35">
        <f t="shared" si="3"/>
        <v>80.96026490066228</v>
      </c>
      <c r="AH35" s="52"/>
      <c r="AI35" s="28"/>
      <c r="AJ35" s="28"/>
      <c r="AK35" s="85"/>
      <c r="AL35" s="83"/>
    </row>
    <row r="36" spans="1:38" ht="14.25">
      <c r="A36">
        <v>29</v>
      </c>
      <c r="B36" s="52" t="s">
        <v>102</v>
      </c>
      <c r="C36" s="23">
        <v>78</v>
      </c>
      <c r="D36" s="23">
        <v>71</v>
      </c>
      <c r="E36" s="23">
        <v>61</v>
      </c>
      <c r="F36" s="23">
        <v>74</v>
      </c>
      <c r="G36" s="23">
        <v>80</v>
      </c>
      <c r="H36" s="28">
        <v>82</v>
      </c>
      <c r="I36" s="28">
        <v>76</v>
      </c>
      <c r="J36" s="28">
        <v>81</v>
      </c>
      <c r="K36" s="85">
        <f t="shared" si="1"/>
        <v>5</v>
      </c>
      <c r="L36" s="83">
        <f t="shared" si="0"/>
        <v>0.06578947368421052</v>
      </c>
      <c r="M36" s="25"/>
      <c r="N36" s="16">
        <v>21</v>
      </c>
      <c r="O36" s="81">
        <v>1</v>
      </c>
      <c r="P36" s="16">
        <v>10</v>
      </c>
      <c r="Q36" s="16">
        <v>2</v>
      </c>
      <c r="R36" s="16">
        <v>10</v>
      </c>
      <c r="S36" s="16">
        <v>1</v>
      </c>
      <c r="T36" s="16">
        <v>0</v>
      </c>
      <c r="U36" s="16">
        <v>1</v>
      </c>
      <c r="V36" s="16">
        <v>5</v>
      </c>
      <c r="W36" s="16">
        <v>2</v>
      </c>
      <c r="X36" s="16">
        <v>2</v>
      </c>
      <c r="Y36" s="16">
        <v>7</v>
      </c>
      <c r="Z36" s="15">
        <f t="shared" si="2"/>
        <v>62</v>
      </c>
      <c r="AA36" s="50">
        <f t="shared" si="4"/>
        <v>0.6843267108167771</v>
      </c>
      <c r="AB36" s="51">
        <f t="shared" si="5"/>
        <v>0.8157894736842105</v>
      </c>
      <c r="AC36">
        <v>27</v>
      </c>
      <c r="AD36" s="52" t="s">
        <v>109</v>
      </c>
      <c r="AE36">
        <v>1.2030905077262692</v>
      </c>
      <c r="AF36">
        <f t="shared" si="3"/>
        <v>82.16335540838855</v>
      </c>
      <c r="AH36" s="52"/>
      <c r="AI36" s="28"/>
      <c r="AJ36" s="28"/>
      <c r="AK36" s="85"/>
      <c r="AL36" s="83"/>
    </row>
    <row r="37" spans="1:38" ht="14.25">
      <c r="A37">
        <v>30</v>
      </c>
      <c r="B37" s="52" t="s">
        <v>103</v>
      </c>
      <c r="C37" s="23">
        <v>20</v>
      </c>
      <c r="D37" s="23">
        <v>70</v>
      </c>
      <c r="E37" s="23">
        <v>34</v>
      </c>
      <c r="F37" s="23">
        <v>27</v>
      </c>
      <c r="G37" s="23">
        <v>44</v>
      </c>
      <c r="H37" s="28">
        <v>48</v>
      </c>
      <c r="I37" s="28">
        <v>27</v>
      </c>
      <c r="J37" s="28">
        <v>35</v>
      </c>
      <c r="K37" s="85">
        <f t="shared" si="1"/>
        <v>8</v>
      </c>
      <c r="L37" s="83">
        <f t="shared" si="0"/>
        <v>0.2962962962962963</v>
      </c>
      <c r="M37" s="25"/>
      <c r="N37" s="16">
        <v>4</v>
      </c>
      <c r="O37" s="81">
        <v>0</v>
      </c>
      <c r="P37" s="16">
        <v>0</v>
      </c>
      <c r="Q37" s="16">
        <v>1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0</v>
      </c>
      <c r="X37" s="16">
        <v>0</v>
      </c>
      <c r="Y37" s="16">
        <v>0</v>
      </c>
      <c r="Z37" s="15">
        <f t="shared" si="2"/>
        <v>6</v>
      </c>
      <c r="AA37" s="50">
        <f t="shared" si="4"/>
        <v>0.06622516556291391</v>
      </c>
      <c r="AB37" s="51">
        <f t="shared" si="5"/>
        <v>0.2222222222222222</v>
      </c>
      <c r="AC37">
        <v>28</v>
      </c>
      <c r="AD37" s="52" t="s">
        <v>87</v>
      </c>
      <c r="AE37">
        <v>1.1368653421633554</v>
      </c>
      <c r="AF37">
        <f t="shared" si="3"/>
        <v>83.30022075055192</v>
      </c>
      <c r="AH37" s="52"/>
      <c r="AI37" s="28"/>
      <c r="AJ37" s="28"/>
      <c r="AK37" s="85"/>
      <c r="AL37" s="83"/>
    </row>
    <row r="38" spans="1:38" ht="14.25">
      <c r="A38">
        <v>31</v>
      </c>
      <c r="B38" s="52" t="s">
        <v>104</v>
      </c>
      <c r="C38" s="23">
        <v>100</v>
      </c>
      <c r="D38" s="23">
        <v>73</v>
      </c>
      <c r="E38" s="23">
        <v>100</v>
      </c>
      <c r="F38" s="23">
        <v>95</v>
      </c>
      <c r="G38" s="23">
        <v>100</v>
      </c>
      <c r="H38" s="28">
        <v>111</v>
      </c>
      <c r="I38" s="28">
        <v>140</v>
      </c>
      <c r="J38" s="28">
        <v>105</v>
      </c>
      <c r="K38" s="85">
        <f t="shared" si="1"/>
        <v>-35</v>
      </c>
      <c r="L38" s="83">
        <f t="shared" si="0"/>
        <v>-0.25</v>
      </c>
      <c r="M38" s="25"/>
      <c r="N38" s="16">
        <v>29</v>
      </c>
      <c r="O38" s="81">
        <v>7</v>
      </c>
      <c r="P38" s="16">
        <v>7</v>
      </c>
      <c r="Q38" s="16">
        <v>7</v>
      </c>
      <c r="R38" s="16">
        <v>1</v>
      </c>
      <c r="S38" s="16">
        <v>2</v>
      </c>
      <c r="T38" s="16">
        <v>1</v>
      </c>
      <c r="U38" s="16">
        <v>0</v>
      </c>
      <c r="V38" s="16">
        <v>7</v>
      </c>
      <c r="W38" s="16">
        <v>3</v>
      </c>
      <c r="X38" s="16">
        <v>3</v>
      </c>
      <c r="Y38" s="16">
        <v>0</v>
      </c>
      <c r="Z38" s="15">
        <f t="shared" si="2"/>
        <v>67</v>
      </c>
      <c r="AA38" s="50">
        <f t="shared" si="4"/>
        <v>0.739514348785872</v>
      </c>
      <c r="AB38" s="51">
        <f t="shared" si="5"/>
        <v>0.4785714285714286</v>
      </c>
      <c r="AC38">
        <v>29</v>
      </c>
      <c r="AD38" s="52" t="s">
        <v>121</v>
      </c>
      <c r="AE38">
        <v>1.1368653421633554</v>
      </c>
      <c r="AF38">
        <f t="shared" si="3"/>
        <v>84.43708609271528</v>
      </c>
      <c r="AH38" s="52"/>
      <c r="AI38" s="28"/>
      <c r="AJ38" s="28"/>
      <c r="AK38" s="85"/>
      <c r="AL38" s="83"/>
    </row>
    <row r="39" spans="1:38" ht="14.25">
      <c r="A39">
        <v>32</v>
      </c>
      <c r="B39" s="52" t="s">
        <v>105</v>
      </c>
      <c r="C39" s="23">
        <v>155</v>
      </c>
      <c r="D39" s="23">
        <v>205</v>
      </c>
      <c r="E39" s="23">
        <v>146</v>
      </c>
      <c r="F39" s="23">
        <v>152</v>
      </c>
      <c r="G39" s="23">
        <v>150</v>
      </c>
      <c r="H39" s="28">
        <v>140</v>
      </c>
      <c r="I39" s="28">
        <v>163</v>
      </c>
      <c r="J39" s="28">
        <v>150</v>
      </c>
      <c r="K39" s="85">
        <f t="shared" si="1"/>
        <v>-13</v>
      </c>
      <c r="L39" s="83">
        <f t="shared" si="0"/>
        <v>-0.07975460122699386</v>
      </c>
      <c r="M39" s="25"/>
      <c r="N39" s="16">
        <v>20</v>
      </c>
      <c r="O39" s="81">
        <v>15</v>
      </c>
      <c r="P39" s="16">
        <v>14</v>
      </c>
      <c r="Q39" s="16">
        <v>16</v>
      </c>
      <c r="R39" s="16">
        <v>1</v>
      </c>
      <c r="S39" s="16">
        <v>6</v>
      </c>
      <c r="T39" s="16">
        <v>9</v>
      </c>
      <c r="U39" s="16">
        <v>0</v>
      </c>
      <c r="V39" s="16">
        <v>14</v>
      </c>
      <c r="W39" s="16">
        <v>11</v>
      </c>
      <c r="X39" s="16">
        <v>5</v>
      </c>
      <c r="Y39" s="16">
        <v>12</v>
      </c>
      <c r="Z39" s="15">
        <f t="shared" si="2"/>
        <v>123</v>
      </c>
      <c r="AA39" s="50">
        <f t="shared" si="4"/>
        <v>1.3576158940397351</v>
      </c>
      <c r="AB39" s="51">
        <f t="shared" si="5"/>
        <v>0.754601226993865</v>
      </c>
      <c r="AC39">
        <v>30</v>
      </c>
      <c r="AD39" s="52" t="s">
        <v>167</v>
      </c>
      <c r="AE39">
        <v>0.9271523178807947</v>
      </c>
      <c r="AF39">
        <f t="shared" si="3"/>
        <v>85.36423841059607</v>
      </c>
      <c r="AH39" s="52"/>
      <c r="AI39" s="28"/>
      <c r="AJ39" s="28"/>
      <c r="AK39" s="85"/>
      <c r="AL39" s="83"/>
    </row>
    <row r="40" spans="1:38" ht="14.25">
      <c r="A40">
        <v>33</v>
      </c>
      <c r="B40" s="52" t="s">
        <v>106</v>
      </c>
      <c r="C40" s="23">
        <v>0</v>
      </c>
      <c r="D40" s="23">
        <v>0</v>
      </c>
      <c r="E40" s="23">
        <v>0</v>
      </c>
      <c r="F40" s="23">
        <v>0</v>
      </c>
      <c r="G40" s="23">
        <v>35</v>
      </c>
      <c r="H40" s="28">
        <v>31</v>
      </c>
      <c r="I40" s="28">
        <v>20</v>
      </c>
      <c r="J40" s="28">
        <v>20</v>
      </c>
      <c r="K40" s="85">
        <f t="shared" si="1"/>
        <v>0</v>
      </c>
      <c r="L40" s="83">
        <f aca="true" t="shared" si="6" ref="L40:L71">+K40/I40</f>
        <v>0</v>
      </c>
      <c r="M40" s="25"/>
      <c r="N40" s="16">
        <v>1</v>
      </c>
      <c r="O40" s="81">
        <v>1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5">
        <f t="shared" si="2"/>
        <v>2</v>
      </c>
      <c r="AA40" s="50">
        <f t="shared" si="4"/>
        <v>0.02207505518763797</v>
      </c>
      <c r="AB40" s="51">
        <f t="shared" si="5"/>
        <v>0.1</v>
      </c>
      <c r="AC40">
        <v>31</v>
      </c>
      <c r="AD40" s="52" t="s">
        <v>90</v>
      </c>
      <c r="AE40">
        <v>0.9161147902869757</v>
      </c>
      <c r="AF40">
        <f t="shared" si="3"/>
        <v>86.28035320088304</v>
      </c>
      <c r="AH40" s="52"/>
      <c r="AI40" s="28"/>
      <c r="AJ40" s="28"/>
      <c r="AK40" s="85"/>
      <c r="AL40" s="83"/>
    </row>
    <row r="41" spans="1:38" ht="14.25">
      <c r="A41">
        <v>34</v>
      </c>
      <c r="B41" s="52" t="s">
        <v>107</v>
      </c>
      <c r="C41" s="23">
        <v>28</v>
      </c>
      <c r="D41" s="23">
        <v>44</v>
      </c>
      <c r="E41" s="23">
        <v>34</v>
      </c>
      <c r="F41" s="23">
        <v>30</v>
      </c>
      <c r="G41" s="23">
        <v>20</v>
      </c>
      <c r="H41" s="28">
        <v>20</v>
      </c>
      <c r="I41" s="28">
        <v>20</v>
      </c>
      <c r="J41" s="28">
        <v>20</v>
      </c>
      <c r="K41" s="85">
        <f t="shared" si="1"/>
        <v>0</v>
      </c>
      <c r="L41" s="83">
        <f t="shared" si="6"/>
        <v>0</v>
      </c>
      <c r="M41" s="25"/>
      <c r="N41" s="16">
        <v>4</v>
      </c>
      <c r="O41" s="81">
        <v>0</v>
      </c>
      <c r="P41" s="16">
        <v>2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2</v>
      </c>
      <c r="Z41" s="15">
        <f t="shared" si="2"/>
        <v>8</v>
      </c>
      <c r="AA41" s="50">
        <f t="shared" si="4"/>
        <v>0.08830022075055188</v>
      </c>
      <c r="AB41" s="51">
        <f t="shared" si="5"/>
        <v>0.4</v>
      </c>
      <c r="AC41">
        <v>32</v>
      </c>
      <c r="AD41" s="52" t="s">
        <v>100</v>
      </c>
      <c r="AE41">
        <v>0.7505518763796909</v>
      </c>
      <c r="AF41">
        <f t="shared" si="3"/>
        <v>87.03090507726273</v>
      </c>
      <c r="AH41" s="52"/>
      <c r="AI41" s="28"/>
      <c r="AJ41" s="28"/>
      <c r="AK41" s="85"/>
      <c r="AL41" s="83"/>
    </row>
    <row r="42" spans="1:38" ht="14.25">
      <c r="A42">
        <v>35</v>
      </c>
      <c r="B42" s="52" t="s">
        <v>108</v>
      </c>
      <c r="C42" s="23">
        <v>120</v>
      </c>
      <c r="D42" s="23">
        <v>120</v>
      </c>
      <c r="E42" s="23">
        <v>107</v>
      </c>
      <c r="F42" s="23">
        <v>111</v>
      </c>
      <c r="G42" s="23">
        <v>105</v>
      </c>
      <c r="H42" s="28">
        <v>123</v>
      </c>
      <c r="I42" s="28">
        <v>103</v>
      </c>
      <c r="J42" s="28">
        <v>107</v>
      </c>
      <c r="K42" s="85">
        <f t="shared" si="1"/>
        <v>4</v>
      </c>
      <c r="L42" s="83">
        <f t="shared" si="6"/>
        <v>0.038834951456310676</v>
      </c>
      <c r="M42" s="25"/>
      <c r="N42" s="16">
        <v>22</v>
      </c>
      <c r="O42" s="81">
        <v>4</v>
      </c>
      <c r="P42" s="16">
        <v>2</v>
      </c>
      <c r="Q42" s="16">
        <v>3</v>
      </c>
      <c r="R42" s="16">
        <v>3</v>
      </c>
      <c r="S42" s="16">
        <v>0</v>
      </c>
      <c r="T42" s="16">
        <v>0</v>
      </c>
      <c r="U42" s="16">
        <v>0</v>
      </c>
      <c r="V42" s="16">
        <v>11</v>
      </c>
      <c r="W42" s="16">
        <v>2</v>
      </c>
      <c r="X42" s="16">
        <v>3</v>
      </c>
      <c r="Y42" s="16">
        <v>3</v>
      </c>
      <c r="Z42" s="15">
        <f t="shared" si="2"/>
        <v>53</v>
      </c>
      <c r="AA42" s="50">
        <f t="shared" si="4"/>
        <v>0.5849889624724062</v>
      </c>
      <c r="AB42" s="51">
        <f t="shared" si="5"/>
        <v>0.5145631067961165</v>
      </c>
      <c r="AC42">
        <v>33</v>
      </c>
      <c r="AD42" s="52" t="s">
        <v>104</v>
      </c>
      <c r="AE42">
        <v>0.739514348785872</v>
      </c>
      <c r="AF42">
        <f t="shared" si="3"/>
        <v>87.7704194260486</v>
      </c>
      <c r="AH42" s="52"/>
      <c r="AI42" s="28"/>
      <c r="AJ42" s="28"/>
      <c r="AK42" s="85"/>
      <c r="AL42" s="83"/>
    </row>
    <row r="43" spans="1:38" ht="14.25">
      <c r="A43">
        <v>36</v>
      </c>
      <c r="B43" s="52" t="s">
        <v>109</v>
      </c>
      <c r="C43" s="23">
        <v>33</v>
      </c>
      <c r="D43" s="23">
        <v>42</v>
      </c>
      <c r="E43" s="23">
        <v>28</v>
      </c>
      <c r="F43" s="23">
        <v>38</v>
      </c>
      <c r="G43" s="23">
        <v>41</v>
      </c>
      <c r="H43" s="28">
        <v>33</v>
      </c>
      <c r="I43" s="28">
        <v>49</v>
      </c>
      <c r="J43" s="28">
        <v>77</v>
      </c>
      <c r="K43" s="85">
        <f t="shared" si="1"/>
        <v>28</v>
      </c>
      <c r="L43" s="83">
        <f t="shared" si="6"/>
        <v>0.5714285714285714</v>
      </c>
      <c r="M43" s="25"/>
      <c r="N43" s="16">
        <v>14</v>
      </c>
      <c r="O43" s="81">
        <v>9</v>
      </c>
      <c r="P43" s="16">
        <v>10</v>
      </c>
      <c r="Q43" s="16">
        <v>8</v>
      </c>
      <c r="R43" s="16">
        <v>3</v>
      </c>
      <c r="S43" s="16">
        <v>6</v>
      </c>
      <c r="T43" s="16">
        <v>1</v>
      </c>
      <c r="U43" s="16">
        <v>7</v>
      </c>
      <c r="V43" s="16">
        <v>16</v>
      </c>
      <c r="W43" s="16">
        <v>16</v>
      </c>
      <c r="X43" s="16">
        <v>4</v>
      </c>
      <c r="Y43" s="16">
        <v>15</v>
      </c>
      <c r="Z43" s="15">
        <f t="shared" si="2"/>
        <v>109</v>
      </c>
      <c r="AA43" s="50">
        <f t="shared" si="4"/>
        <v>1.2030905077262692</v>
      </c>
      <c r="AB43" s="51">
        <f t="shared" si="5"/>
        <v>2.2244897959183674</v>
      </c>
      <c r="AC43">
        <v>34</v>
      </c>
      <c r="AD43" s="52" t="s">
        <v>183</v>
      </c>
      <c r="AE43">
        <v>0.7064017660044151</v>
      </c>
      <c r="AF43">
        <f t="shared" si="3"/>
        <v>88.47682119205302</v>
      </c>
      <c r="AH43" s="52"/>
      <c r="AI43" s="28"/>
      <c r="AJ43" s="28"/>
      <c r="AK43" s="85"/>
      <c r="AL43" s="83"/>
    </row>
    <row r="44" spans="1:38" ht="14.25">
      <c r="A44">
        <v>37</v>
      </c>
      <c r="B44" s="52" t="s">
        <v>172</v>
      </c>
      <c r="C44" s="23"/>
      <c r="D44" s="23"/>
      <c r="E44" s="23"/>
      <c r="F44" s="23"/>
      <c r="G44" s="23"/>
      <c r="H44" s="28">
        <v>95</v>
      </c>
      <c r="I44" s="28">
        <v>274</v>
      </c>
      <c r="J44" s="28">
        <v>507</v>
      </c>
      <c r="K44" s="85">
        <f t="shared" si="1"/>
        <v>233</v>
      </c>
      <c r="L44" s="83">
        <f t="shared" si="6"/>
        <v>0.8503649635036497</v>
      </c>
      <c r="M44" s="25"/>
      <c r="N44" s="16">
        <v>10</v>
      </c>
      <c r="O44" s="81">
        <v>15</v>
      </c>
      <c r="P44" s="16">
        <v>6</v>
      </c>
      <c r="Q44" s="16">
        <v>47</v>
      </c>
      <c r="R44" s="16">
        <v>44</v>
      </c>
      <c r="S44" s="16">
        <v>36</v>
      </c>
      <c r="T44" s="16">
        <v>5</v>
      </c>
      <c r="U44" s="16">
        <v>0</v>
      </c>
      <c r="V44" s="16">
        <v>72</v>
      </c>
      <c r="W44" s="16">
        <v>67</v>
      </c>
      <c r="X44" s="16">
        <v>10</v>
      </c>
      <c r="Y44" s="16">
        <v>102</v>
      </c>
      <c r="Z44" s="15">
        <f t="shared" si="2"/>
        <v>414</v>
      </c>
      <c r="AA44" s="50">
        <f t="shared" si="4"/>
        <v>4.569536423841059</v>
      </c>
      <c r="AB44" s="51">
        <f t="shared" si="5"/>
        <v>1.510948905109489</v>
      </c>
      <c r="AC44">
        <v>35</v>
      </c>
      <c r="AD44" s="52" t="s">
        <v>131</v>
      </c>
      <c r="AE44">
        <v>0.695364238410596</v>
      </c>
      <c r="AF44">
        <f t="shared" si="3"/>
        <v>89.17218543046361</v>
      </c>
      <c r="AH44" s="52"/>
      <c r="AI44" s="28"/>
      <c r="AJ44" s="28"/>
      <c r="AK44" s="85"/>
      <c r="AL44" s="83"/>
    </row>
    <row r="45" spans="1:38" ht="14.25">
      <c r="A45">
        <v>38</v>
      </c>
      <c r="B45" s="52" t="s">
        <v>110</v>
      </c>
      <c r="C45" s="23">
        <v>53</v>
      </c>
      <c r="D45" s="23">
        <v>50</v>
      </c>
      <c r="E45" s="23">
        <v>47</v>
      </c>
      <c r="F45" s="23">
        <v>31</v>
      </c>
      <c r="G45" s="23">
        <v>44</v>
      </c>
      <c r="H45" s="28">
        <v>20</v>
      </c>
      <c r="I45" s="28">
        <v>49</v>
      </c>
      <c r="J45" s="28">
        <v>40</v>
      </c>
      <c r="K45" s="85">
        <f t="shared" si="1"/>
        <v>-9</v>
      </c>
      <c r="L45" s="83">
        <f t="shared" si="6"/>
        <v>-0.1836734693877551</v>
      </c>
      <c r="M45" s="25"/>
      <c r="N45" s="16">
        <v>1</v>
      </c>
      <c r="O45" s="81">
        <v>0</v>
      </c>
      <c r="P45" s="16">
        <v>7</v>
      </c>
      <c r="Q45" s="16">
        <v>22</v>
      </c>
      <c r="R45" s="16">
        <v>1</v>
      </c>
      <c r="S45" s="16">
        <v>0</v>
      </c>
      <c r="T45" s="16">
        <v>1</v>
      </c>
      <c r="U45" s="16">
        <v>0</v>
      </c>
      <c r="V45" s="16">
        <v>11</v>
      </c>
      <c r="W45" s="16">
        <v>5</v>
      </c>
      <c r="X45" s="16">
        <v>0</v>
      </c>
      <c r="Y45" s="16">
        <v>0</v>
      </c>
      <c r="Z45" s="15">
        <f t="shared" si="2"/>
        <v>48</v>
      </c>
      <c r="AA45" s="50">
        <f t="shared" si="4"/>
        <v>0.5298013245033113</v>
      </c>
      <c r="AB45" s="51">
        <f t="shared" si="5"/>
        <v>0.9795918367346939</v>
      </c>
      <c r="AC45">
        <v>36</v>
      </c>
      <c r="AD45" s="52" t="s">
        <v>102</v>
      </c>
      <c r="AE45">
        <v>0.6843267108167771</v>
      </c>
      <c r="AF45">
        <f t="shared" si="3"/>
        <v>89.85651214128039</v>
      </c>
      <c r="AH45" s="52"/>
      <c r="AI45" s="28"/>
      <c r="AJ45" s="28"/>
      <c r="AK45" s="85"/>
      <c r="AL45" s="83"/>
    </row>
    <row r="46" spans="1:38" ht="14.25">
      <c r="A46">
        <v>39</v>
      </c>
      <c r="B46" s="52" t="s">
        <v>173</v>
      </c>
      <c r="C46" s="23">
        <v>0</v>
      </c>
      <c r="D46" s="23">
        <v>0</v>
      </c>
      <c r="E46" s="23">
        <v>70</v>
      </c>
      <c r="F46" s="23">
        <v>60</v>
      </c>
      <c r="G46" s="23">
        <v>62</v>
      </c>
      <c r="H46" s="28">
        <v>59</v>
      </c>
      <c r="I46" s="28">
        <v>70</v>
      </c>
      <c r="J46" s="28">
        <v>60</v>
      </c>
      <c r="K46" s="85">
        <f t="shared" si="1"/>
        <v>-10</v>
      </c>
      <c r="L46" s="83">
        <f t="shared" si="6"/>
        <v>-0.14285714285714285</v>
      </c>
      <c r="M46" s="25"/>
      <c r="N46" s="16">
        <v>0</v>
      </c>
      <c r="O46" s="81">
        <v>1</v>
      </c>
      <c r="P46" s="16">
        <v>1</v>
      </c>
      <c r="Q46" s="16">
        <v>0</v>
      </c>
      <c r="R46" s="16">
        <v>0</v>
      </c>
      <c r="S46" s="16">
        <v>2</v>
      </c>
      <c r="T46" s="16">
        <v>0</v>
      </c>
      <c r="U46" s="16">
        <v>0</v>
      </c>
      <c r="V46" s="16">
        <v>6</v>
      </c>
      <c r="W46" s="16">
        <v>0</v>
      </c>
      <c r="X46" s="16">
        <v>0</v>
      </c>
      <c r="Y46" s="16">
        <v>0</v>
      </c>
      <c r="Z46" s="15">
        <f t="shared" si="2"/>
        <v>10</v>
      </c>
      <c r="AA46" s="50">
        <f t="shared" si="4"/>
        <v>0.11037527593818984</v>
      </c>
      <c r="AB46" s="51">
        <f t="shared" si="5"/>
        <v>0.14285714285714285</v>
      </c>
      <c r="AC46">
        <v>37</v>
      </c>
      <c r="AD46" s="52" t="s">
        <v>140</v>
      </c>
      <c r="AE46">
        <v>0.6401766004415012</v>
      </c>
      <c r="AF46">
        <f t="shared" si="3"/>
        <v>90.4966887417219</v>
      </c>
      <c r="AH46" s="52"/>
      <c r="AI46" s="28"/>
      <c r="AJ46" s="28"/>
      <c r="AK46" s="85"/>
      <c r="AL46" s="83"/>
    </row>
    <row r="47" spans="1:38" ht="14.25">
      <c r="A47">
        <v>40</v>
      </c>
      <c r="B47" s="52" t="s">
        <v>207</v>
      </c>
      <c r="C47" s="23"/>
      <c r="D47" s="23"/>
      <c r="E47" s="23"/>
      <c r="F47" s="23"/>
      <c r="G47" s="23"/>
      <c r="H47" s="28"/>
      <c r="I47" s="28">
        <v>5</v>
      </c>
      <c r="J47" s="28">
        <v>0</v>
      </c>
      <c r="K47" s="85">
        <f t="shared" si="1"/>
        <v>-5</v>
      </c>
      <c r="L47" s="83">
        <f t="shared" si="6"/>
        <v>-1</v>
      </c>
      <c r="M47" s="25"/>
      <c r="N47" s="16">
        <v>0</v>
      </c>
      <c r="O47" s="81">
        <v>0</v>
      </c>
      <c r="P47" s="7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5">
        <f t="shared" si="2"/>
        <v>0</v>
      </c>
      <c r="AA47" s="50">
        <f t="shared" si="4"/>
        <v>0</v>
      </c>
      <c r="AB47" s="51">
        <f t="shared" si="5"/>
        <v>0</v>
      </c>
      <c r="AC47">
        <v>38</v>
      </c>
      <c r="AD47" s="52" t="s">
        <v>5</v>
      </c>
      <c r="AE47">
        <v>0.6291390728476821</v>
      </c>
      <c r="AF47">
        <f t="shared" si="3"/>
        <v>91.12582781456958</v>
      </c>
      <c r="AH47" s="52"/>
      <c r="AI47" s="28"/>
      <c r="AJ47" s="28"/>
      <c r="AK47" s="85"/>
      <c r="AL47" s="83"/>
    </row>
    <row r="48" spans="1:38" ht="14.25">
      <c r="A48">
        <v>41</v>
      </c>
      <c r="B48" s="52" t="s">
        <v>111</v>
      </c>
      <c r="C48" s="23">
        <v>0</v>
      </c>
      <c r="D48" s="23">
        <v>0</v>
      </c>
      <c r="E48" s="23">
        <v>46</v>
      </c>
      <c r="F48" s="23">
        <v>60</v>
      </c>
      <c r="G48" s="23">
        <v>35</v>
      </c>
      <c r="H48" s="28">
        <v>36</v>
      </c>
      <c r="I48" s="28">
        <v>50</v>
      </c>
      <c r="J48" s="28">
        <v>20</v>
      </c>
      <c r="K48" s="85">
        <f t="shared" si="1"/>
        <v>-30</v>
      </c>
      <c r="L48" s="83">
        <f t="shared" si="6"/>
        <v>-0.6</v>
      </c>
      <c r="M48" s="25"/>
      <c r="N48" s="16">
        <v>2</v>
      </c>
      <c r="O48" s="81">
        <v>0</v>
      </c>
      <c r="P48" s="16">
        <v>1</v>
      </c>
      <c r="Q48" s="16">
        <v>0</v>
      </c>
      <c r="R48" s="16">
        <v>1</v>
      </c>
      <c r="S48" s="16">
        <v>0</v>
      </c>
      <c r="T48" s="16">
        <v>3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5">
        <f t="shared" si="2"/>
        <v>7</v>
      </c>
      <c r="AA48" s="50">
        <f t="shared" si="4"/>
        <v>0.0772626931567329</v>
      </c>
      <c r="AB48" s="51">
        <f t="shared" si="5"/>
        <v>0.14</v>
      </c>
      <c r="AC48">
        <v>39</v>
      </c>
      <c r="AD48" s="52" t="s">
        <v>133</v>
      </c>
      <c r="AE48">
        <v>0.6070640176600441</v>
      </c>
      <c r="AF48">
        <f t="shared" si="3"/>
        <v>91.73289183222963</v>
      </c>
      <c r="AH48" s="52"/>
      <c r="AI48" s="28"/>
      <c r="AJ48" s="28"/>
      <c r="AK48" s="85"/>
      <c r="AL48" s="83"/>
    </row>
    <row r="49" spans="1:38" ht="14.25">
      <c r="A49">
        <v>42</v>
      </c>
      <c r="B49" s="52" t="s">
        <v>112</v>
      </c>
      <c r="C49" s="23">
        <v>0</v>
      </c>
      <c r="D49" s="23">
        <v>0</v>
      </c>
      <c r="E49" s="23">
        <v>0</v>
      </c>
      <c r="F49" s="23">
        <v>105</v>
      </c>
      <c r="G49" s="23">
        <v>111</v>
      </c>
      <c r="H49" s="28">
        <v>118</v>
      </c>
      <c r="I49" s="28">
        <v>113</v>
      </c>
      <c r="J49" s="28">
        <v>136</v>
      </c>
      <c r="K49" s="85">
        <f t="shared" si="1"/>
        <v>23</v>
      </c>
      <c r="L49" s="83">
        <f t="shared" si="6"/>
        <v>0.20353982300884957</v>
      </c>
      <c r="M49" s="25"/>
      <c r="N49" s="16">
        <v>32</v>
      </c>
      <c r="O49" s="81">
        <v>28</v>
      </c>
      <c r="P49" s="16">
        <v>32</v>
      </c>
      <c r="Q49" s="16">
        <v>32</v>
      </c>
      <c r="R49" s="16">
        <v>8</v>
      </c>
      <c r="S49" s="16">
        <v>15</v>
      </c>
      <c r="T49" s="16">
        <v>23</v>
      </c>
      <c r="U49" s="16">
        <v>29</v>
      </c>
      <c r="V49" s="16">
        <v>24</v>
      </c>
      <c r="W49" s="16">
        <v>26</v>
      </c>
      <c r="X49" s="16">
        <v>25</v>
      </c>
      <c r="Y49" s="16">
        <v>0</v>
      </c>
      <c r="Z49" s="15">
        <f t="shared" si="2"/>
        <v>274</v>
      </c>
      <c r="AA49" s="50">
        <f t="shared" si="4"/>
        <v>3.0242825607064017</v>
      </c>
      <c r="AB49" s="51">
        <f t="shared" si="5"/>
        <v>2.424778761061947</v>
      </c>
      <c r="AC49">
        <v>40</v>
      </c>
      <c r="AD49" s="52" t="s">
        <v>7</v>
      </c>
      <c r="AE49">
        <v>0.6070640176600441</v>
      </c>
      <c r="AF49">
        <f t="shared" si="3"/>
        <v>92.33995584988968</v>
      </c>
      <c r="AH49" s="52"/>
      <c r="AI49" s="28"/>
      <c r="AJ49" s="28"/>
      <c r="AK49" s="85"/>
      <c r="AL49" s="83"/>
    </row>
    <row r="50" spans="1:38" ht="14.25">
      <c r="A50">
        <v>43</v>
      </c>
      <c r="B50" s="52" t="s">
        <v>6</v>
      </c>
      <c r="C50" s="23"/>
      <c r="D50" s="23"/>
      <c r="E50" s="23"/>
      <c r="F50" s="23"/>
      <c r="G50" s="23"/>
      <c r="H50" s="28">
        <v>12</v>
      </c>
      <c r="I50" s="28">
        <v>20</v>
      </c>
      <c r="J50" s="28">
        <v>28</v>
      </c>
      <c r="K50" s="85">
        <f t="shared" si="1"/>
        <v>8</v>
      </c>
      <c r="L50" s="83">
        <f t="shared" si="6"/>
        <v>0.4</v>
      </c>
      <c r="M50" s="25"/>
      <c r="N50" s="16">
        <v>0</v>
      </c>
      <c r="O50" s="81">
        <v>0</v>
      </c>
      <c r="P50" s="16">
        <v>0</v>
      </c>
      <c r="Q50" s="16">
        <v>7</v>
      </c>
      <c r="R50" s="16">
        <v>0</v>
      </c>
      <c r="S50" s="16">
        <v>0</v>
      </c>
      <c r="T50" s="16">
        <v>7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5">
        <f t="shared" si="2"/>
        <v>14</v>
      </c>
      <c r="AA50" s="50">
        <f t="shared" si="4"/>
        <v>0.1545253863134658</v>
      </c>
      <c r="AB50" s="51">
        <f t="shared" si="5"/>
        <v>0.7</v>
      </c>
      <c r="AC50">
        <v>41</v>
      </c>
      <c r="AD50" s="52" t="s">
        <v>108</v>
      </c>
      <c r="AE50">
        <v>0.5849889624724062</v>
      </c>
      <c r="AF50">
        <f t="shared" si="3"/>
        <v>92.92494481236209</v>
      </c>
      <c r="AH50" s="52"/>
      <c r="AI50" s="28"/>
      <c r="AJ50" s="28"/>
      <c r="AK50" s="85"/>
      <c r="AL50" s="83"/>
    </row>
    <row r="51" spans="1:38" ht="14.25">
      <c r="A51">
        <v>44</v>
      </c>
      <c r="B51" s="52" t="s">
        <v>83</v>
      </c>
      <c r="C51" s="23">
        <v>25</v>
      </c>
      <c r="D51" s="23">
        <v>20</v>
      </c>
      <c r="E51" s="23">
        <v>22</v>
      </c>
      <c r="F51" s="23">
        <v>20</v>
      </c>
      <c r="G51" s="23">
        <v>42</v>
      </c>
      <c r="H51" s="28">
        <v>40</v>
      </c>
      <c r="I51" s="28">
        <v>20</v>
      </c>
      <c r="J51" s="28">
        <v>20</v>
      </c>
      <c r="K51" s="85">
        <f t="shared" si="1"/>
        <v>0</v>
      </c>
      <c r="L51" s="83">
        <f t="shared" si="6"/>
        <v>0</v>
      </c>
      <c r="M51" s="25"/>
      <c r="N51" s="16">
        <v>2</v>
      </c>
      <c r="O51" s="81">
        <v>6</v>
      </c>
      <c r="P51" s="16">
        <v>1</v>
      </c>
      <c r="Q51" s="16">
        <v>1</v>
      </c>
      <c r="R51" s="16">
        <v>0</v>
      </c>
      <c r="S51" s="16">
        <v>1</v>
      </c>
      <c r="T51" s="16">
        <v>0</v>
      </c>
      <c r="U51" s="16">
        <v>2</v>
      </c>
      <c r="V51" s="16">
        <v>0</v>
      </c>
      <c r="W51" s="16">
        <v>0</v>
      </c>
      <c r="X51" s="16">
        <v>0</v>
      </c>
      <c r="Y51" s="16">
        <v>1</v>
      </c>
      <c r="Z51" s="15">
        <f t="shared" si="2"/>
        <v>14</v>
      </c>
      <c r="AA51" s="50">
        <f t="shared" si="4"/>
        <v>0.1545253863134658</v>
      </c>
      <c r="AB51" s="51">
        <f t="shared" si="5"/>
        <v>0.7</v>
      </c>
      <c r="AC51">
        <v>42</v>
      </c>
      <c r="AD51" s="52" t="s">
        <v>125</v>
      </c>
      <c r="AE51">
        <v>0.5408388520971302</v>
      </c>
      <c r="AF51">
        <f t="shared" si="3"/>
        <v>93.46578366445921</v>
      </c>
      <c r="AH51" s="52"/>
      <c r="AI51" s="28"/>
      <c r="AJ51" s="28"/>
      <c r="AK51" s="85"/>
      <c r="AL51" s="83"/>
    </row>
    <row r="52" spans="1:38" ht="14.25">
      <c r="A52">
        <v>45</v>
      </c>
      <c r="B52" s="52" t="s">
        <v>182</v>
      </c>
      <c r="C52" s="23"/>
      <c r="D52" s="23"/>
      <c r="E52" s="23"/>
      <c r="F52" s="23"/>
      <c r="G52" s="23"/>
      <c r="H52" s="28"/>
      <c r="I52" s="28">
        <v>0</v>
      </c>
      <c r="J52" s="28"/>
      <c r="K52" s="85">
        <f t="shared" si="1"/>
        <v>0</v>
      </c>
      <c r="L52" s="83" t="e">
        <f t="shared" si="6"/>
        <v>#DIV/0!</v>
      </c>
      <c r="M52" s="25"/>
      <c r="N52" s="16">
        <v>0</v>
      </c>
      <c r="O52" s="81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5">
        <f t="shared" si="2"/>
        <v>0</v>
      </c>
      <c r="AA52" s="50">
        <f t="shared" si="4"/>
        <v>0</v>
      </c>
      <c r="AB52" s="51" t="e">
        <f t="shared" si="5"/>
        <v>#DIV/0!</v>
      </c>
      <c r="AC52">
        <v>43</v>
      </c>
      <c r="AD52" s="52" t="s">
        <v>128</v>
      </c>
      <c r="AE52">
        <v>0.5408388520971302</v>
      </c>
      <c r="AF52">
        <f>+AF51+AE52</f>
        <v>94.00662251655633</v>
      </c>
      <c r="AH52" s="52"/>
      <c r="AI52" s="28"/>
      <c r="AJ52" s="28"/>
      <c r="AK52" s="85"/>
      <c r="AL52" s="83"/>
    </row>
    <row r="53" spans="1:38" ht="14.25">
      <c r="A53">
        <v>46</v>
      </c>
      <c r="B53" s="52" t="s">
        <v>229</v>
      </c>
      <c r="C53" s="23"/>
      <c r="D53" s="23"/>
      <c r="E53" s="23"/>
      <c r="F53" s="23"/>
      <c r="G53" s="23"/>
      <c r="H53" s="28"/>
      <c r="I53" s="28"/>
      <c r="J53" s="28">
        <v>54</v>
      </c>
      <c r="K53" s="85">
        <f t="shared" si="1"/>
        <v>54</v>
      </c>
      <c r="L53" s="83" t="e">
        <f t="shared" si="6"/>
        <v>#DIV/0!</v>
      </c>
      <c r="M53" s="25"/>
      <c r="N53" s="16"/>
      <c r="O53" s="81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5"/>
      <c r="AA53" s="50"/>
      <c r="AB53" s="51"/>
      <c r="AD53" s="52"/>
      <c r="AH53" s="52"/>
      <c r="AI53" s="28"/>
      <c r="AJ53" s="28"/>
      <c r="AK53" s="85"/>
      <c r="AL53" s="83"/>
    </row>
    <row r="54" spans="1:38" ht="14.25">
      <c r="A54">
        <v>47</v>
      </c>
      <c r="B54" s="52" t="s">
        <v>113</v>
      </c>
      <c r="C54" s="23">
        <v>35</v>
      </c>
      <c r="D54" s="23">
        <v>34</v>
      </c>
      <c r="E54" s="23">
        <v>40</v>
      </c>
      <c r="F54" s="23">
        <v>33</v>
      </c>
      <c r="G54" s="23">
        <v>20</v>
      </c>
      <c r="H54" s="28">
        <v>30</v>
      </c>
      <c r="I54" s="28">
        <v>31</v>
      </c>
      <c r="J54" s="28">
        <v>22</v>
      </c>
      <c r="K54" s="85">
        <f t="shared" si="1"/>
        <v>-9</v>
      </c>
      <c r="L54" s="83">
        <f t="shared" si="6"/>
        <v>-0.2903225806451613</v>
      </c>
      <c r="M54" s="25"/>
      <c r="N54" s="16">
        <v>0</v>
      </c>
      <c r="O54" s="81">
        <v>4</v>
      </c>
      <c r="P54" s="16">
        <v>7</v>
      </c>
      <c r="Q54" s="16">
        <v>6</v>
      </c>
      <c r="R54" s="16">
        <v>3</v>
      </c>
      <c r="S54" s="16">
        <v>0</v>
      </c>
      <c r="T54" s="16">
        <v>0</v>
      </c>
      <c r="U54" s="16">
        <v>7</v>
      </c>
      <c r="V54" s="16">
        <v>1</v>
      </c>
      <c r="W54" s="16">
        <v>0</v>
      </c>
      <c r="X54" s="16">
        <v>4</v>
      </c>
      <c r="Y54" s="16">
        <v>0</v>
      </c>
      <c r="Z54" s="15">
        <f t="shared" si="2"/>
        <v>32</v>
      </c>
      <c r="AA54" s="50">
        <f aca="true" t="shared" si="7" ref="AA54:AA72">(+Z54*100)/$Z$95</f>
        <v>0.35320088300220753</v>
      </c>
      <c r="AB54" s="51">
        <f aca="true" t="shared" si="8" ref="AB54:AB72">+Z54/I54</f>
        <v>1.032258064516129</v>
      </c>
      <c r="AC54">
        <v>44</v>
      </c>
      <c r="AD54" s="52" t="s">
        <v>110</v>
      </c>
      <c r="AE54">
        <v>0.5298013245033113</v>
      </c>
      <c r="AF54">
        <f>+AF52+AE54</f>
        <v>94.53642384105964</v>
      </c>
      <c r="AH54" s="52"/>
      <c r="AI54" s="28"/>
      <c r="AJ54" s="28"/>
      <c r="AK54" s="85"/>
      <c r="AL54" s="83"/>
    </row>
    <row r="55" spans="1:38" ht="14.25">
      <c r="A55">
        <v>48</v>
      </c>
      <c r="B55" s="52" t="s">
        <v>114</v>
      </c>
      <c r="C55" s="23">
        <v>158</v>
      </c>
      <c r="D55" s="23">
        <v>154</v>
      </c>
      <c r="E55" s="23">
        <v>160</v>
      </c>
      <c r="F55" s="23">
        <v>166</v>
      </c>
      <c r="G55" s="23">
        <v>154</v>
      </c>
      <c r="H55" s="28">
        <v>189</v>
      </c>
      <c r="I55" s="28">
        <v>222</v>
      </c>
      <c r="J55" s="28">
        <v>185</v>
      </c>
      <c r="K55" s="85">
        <f t="shared" si="1"/>
        <v>-37</v>
      </c>
      <c r="L55" s="83">
        <f t="shared" si="6"/>
        <v>-0.16666666666666666</v>
      </c>
      <c r="M55" s="25"/>
      <c r="N55" s="16">
        <v>33</v>
      </c>
      <c r="O55" s="81">
        <v>37</v>
      </c>
      <c r="P55" s="16">
        <v>26</v>
      </c>
      <c r="Q55" s="16">
        <v>44</v>
      </c>
      <c r="R55" s="16">
        <v>11</v>
      </c>
      <c r="S55" s="16">
        <v>15</v>
      </c>
      <c r="T55" s="16">
        <v>11</v>
      </c>
      <c r="U55" s="16">
        <v>17</v>
      </c>
      <c r="V55" s="16">
        <v>31</v>
      </c>
      <c r="W55" s="16">
        <v>32</v>
      </c>
      <c r="X55" s="16">
        <v>17</v>
      </c>
      <c r="Y55" s="16">
        <v>18</v>
      </c>
      <c r="Z55" s="15">
        <f t="shared" si="2"/>
        <v>292</v>
      </c>
      <c r="AA55" s="50">
        <f t="shared" si="7"/>
        <v>3.2229580573951435</v>
      </c>
      <c r="AB55" s="51">
        <f t="shared" si="8"/>
        <v>1.3153153153153154</v>
      </c>
      <c r="AC55">
        <v>45</v>
      </c>
      <c r="AD55" s="52" t="s">
        <v>116</v>
      </c>
      <c r="AE55">
        <v>0.5077262693156733</v>
      </c>
      <c r="AF55">
        <f t="shared" si="3"/>
        <v>95.04415011037531</v>
      </c>
      <c r="AH55" s="52"/>
      <c r="AI55" s="28"/>
      <c r="AJ55" s="28"/>
      <c r="AK55" s="85"/>
      <c r="AL55" s="83"/>
    </row>
    <row r="56" spans="1:38" ht="14.25">
      <c r="A56">
        <v>49</v>
      </c>
      <c r="B56" s="52" t="s">
        <v>115</v>
      </c>
      <c r="C56" s="23">
        <v>26</v>
      </c>
      <c r="D56" s="23">
        <v>42</v>
      </c>
      <c r="E56" s="23">
        <v>56</v>
      </c>
      <c r="F56" s="23">
        <v>48</v>
      </c>
      <c r="G56" s="23">
        <v>22</v>
      </c>
      <c r="H56" s="28">
        <v>40</v>
      </c>
      <c r="I56" s="28">
        <v>35</v>
      </c>
      <c r="J56" s="28">
        <v>0</v>
      </c>
      <c r="K56" s="85">
        <f t="shared" si="1"/>
        <v>-35</v>
      </c>
      <c r="L56" s="83">
        <f t="shared" si="6"/>
        <v>-1</v>
      </c>
      <c r="M56" s="25"/>
      <c r="N56" s="16">
        <v>0</v>
      </c>
      <c r="O56" s="81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5">
        <f t="shared" si="2"/>
        <v>0</v>
      </c>
      <c r="AA56" s="50">
        <f t="shared" si="7"/>
        <v>0</v>
      </c>
      <c r="AB56" s="51">
        <f t="shared" si="8"/>
        <v>0</v>
      </c>
      <c r="AC56">
        <v>46</v>
      </c>
      <c r="AD56" s="52" t="s">
        <v>181</v>
      </c>
      <c r="AE56">
        <v>0.4746136865342163</v>
      </c>
      <c r="AF56">
        <f t="shared" si="3"/>
        <v>95.51876379690952</v>
      </c>
      <c r="AH56" s="52"/>
      <c r="AI56" s="28"/>
      <c r="AJ56" s="28"/>
      <c r="AK56" s="85"/>
      <c r="AL56" s="83"/>
    </row>
    <row r="57" spans="1:38" ht="14.25">
      <c r="A57">
        <v>50</v>
      </c>
      <c r="B57" s="52" t="s">
        <v>116</v>
      </c>
      <c r="C57" s="23">
        <v>51</v>
      </c>
      <c r="D57" s="23">
        <v>58</v>
      </c>
      <c r="E57" s="23">
        <v>51</v>
      </c>
      <c r="F57" s="23">
        <v>51</v>
      </c>
      <c r="G57" s="23">
        <v>106</v>
      </c>
      <c r="H57" s="28">
        <v>55</v>
      </c>
      <c r="I57" s="28">
        <v>53</v>
      </c>
      <c r="J57" s="28">
        <v>16</v>
      </c>
      <c r="K57" s="85">
        <f t="shared" si="1"/>
        <v>-37</v>
      </c>
      <c r="L57" s="83">
        <f t="shared" si="6"/>
        <v>-0.6981132075471698</v>
      </c>
      <c r="M57" s="25"/>
      <c r="N57" s="16">
        <v>7</v>
      </c>
      <c r="O57" s="81">
        <v>8</v>
      </c>
      <c r="P57" s="16">
        <v>6</v>
      </c>
      <c r="Q57" s="16">
        <v>5</v>
      </c>
      <c r="R57" s="16">
        <v>4</v>
      </c>
      <c r="S57" s="16">
        <v>1</v>
      </c>
      <c r="T57" s="16">
        <v>1</v>
      </c>
      <c r="U57" s="16">
        <v>1</v>
      </c>
      <c r="V57" s="16">
        <v>5</v>
      </c>
      <c r="W57" s="16">
        <v>2</v>
      </c>
      <c r="X57" s="16">
        <v>4</v>
      </c>
      <c r="Y57" s="16">
        <v>2</v>
      </c>
      <c r="Z57" s="15">
        <f t="shared" si="2"/>
        <v>46</v>
      </c>
      <c r="AA57" s="50">
        <f t="shared" si="7"/>
        <v>0.5077262693156733</v>
      </c>
      <c r="AB57" s="51">
        <f t="shared" si="8"/>
        <v>0.8679245283018868</v>
      </c>
      <c r="AC57">
        <v>47</v>
      </c>
      <c r="AD57" s="52" t="s">
        <v>123</v>
      </c>
      <c r="AE57">
        <v>0.37527593818984545</v>
      </c>
      <c r="AF57">
        <f t="shared" si="3"/>
        <v>95.89403973509937</v>
      </c>
      <c r="AH57" s="52"/>
      <c r="AI57" s="28"/>
      <c r="AJ57" s="28"/>
      <c r="AK57" s="85"/>
      <c r="AL57" s="83"/>
    </row>
    <row r="58" spans="1:38" ht="14.25">
      <c r="A58">
        <v>51</v>
      </c>
      <c r="B58" s="52" t="s">
        <v>117</v>
      </c>
      <c r="C58" s="23">
        <v>0</v>
      </c>
      <c r="D58" s="23">
        <v>0</v>
      </c>
      <c r="E58" s="23">
        <v>0</v>
      </c>
      <c r="F58" s="23">
        <v>0</v>
      </c>
      <c r="G58" s="23">
        <v>30</v>
      </c>
      <c r="H58" s="28">
        <v>38</v>
      </c>
      <c r="I58" s="28">
        <v>32</v>
      </c>
      <c r="J58" s="28">
        <v>34</v>
      </c>
      <c r="K58" s="85">
        <f t="shared" si="1"/>
        <v>2</v>
      </c>
      <c r="L58" s="83">
        <f t="shared" si="6"/>
        <v>0.0625</v>
      </c>
      <c r="M58" s="25"/>
      <c r="N58" s="16">
        <v>3</v>
      </c>
      <c r="O58" s="81">
        <v>3</v>
      </c>
      <c r="P58" s="16">
        <v>6</v>
      </c>
      <c r="Q58" s="16">
        <v>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6</v>
      </c>
      <c r="Y58" s="16">
        <v>0</v>
      </c>
      <c r="Z58" s="15">
        <f t="shared" si="2"/>
        <v>20</v>
      </c>
      <c r="AA58" s="50">
        <f t="shared" si="7"/>
        <v>0.22075055187637968</v>
      </c>
      <c r="AB58" s="51">
        <f t="shared" si="8"/>
        <v>0.625</v>
      </c>
      <c r="AC58">
        <v>48</v>
      </c>
      <c r="AD58" s="52" t="s">
        <v>26</v>
      </c>
      <c r="AE58">
        <v>0.36423841059602646</v>
      </c>
      <c r="AF58">
        <f t="shared" si="3"/>
        <v>96.2582781456954</v>
      </c>
      <c r="AH58" s="52"/>
      <c r="AI58" s="28"/>
      <c r="AJ58" s="28"/>
      <c r="AK58" s="85"/>
      <c r="AL58" s="83"/>
    </row>
    <row r="59" spans="1:38" ht="14.25">
      <c r="A59">
        <v>52</v>
      </c>
      <c r="B59" s="52" t="s">
        <v>118</v>
      </c>
      <c r="C59" s="23">
        <v>45</v>
      </c>
      <c r="D59" s="23">
        <v>33</v>
      </c>
      <c r="E59" s="23">
        <v>26</v>
      </c>
      <c r="F59" s="23">
        <v>34</v>
      </c>
      <c r="G59" s="23">
        <v>35</v>
      </c>
      <c r="H59" s="28">
        <v>40</v>
      </c>
      <c r="I59" s="28">
        <v>65</v>
      </c>
      <c r="J59" s="28">
        <v>64</v>
      </c>
      <c r="K59" s="85">
        <f t="shared" si="1"/>
        <v>-1</v>
      </c>
      <c r="L59" s="83">
        <f t="shared" si="6"/>
        <v>-0.015384615384615385</v>
      </c>
      <c r="M59" s="25"/>
      <c r="N59" s="16">
        <v>0</v>
      </c>
      <c r="O59" s="81">
        <v>0</v>
      </c>
      <c r="P59" s="16">
        <v>1</v>
      </c>
      <c r="Q59" s="16">
        <v>0</v>
      </c>
      <c r="R59" s="16">
        <v>0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5">
        <f t="shared" si="2"/>
        <v>3</v>
      </c>
      <c r="AA59" s="50">
        <f t="shared" si="7"/>
        <v>0.033112582781456956</v>
      </c>
      <c r="AB59" s="51">
        <f t="shared" si="8"/>
        <v>0.046153846153846156</v>
      </c>
      <c r="AC59">
        <v>49</v>
      </c>
      <c r="AD59" s="52" t="s">
        <v>113</v>
      </c>
      <c r="AE59">
        <v>0.35320088300220753</v>
      </c>
      <c r="AF59">
        <f t="shared" si="3"/>
        <v>96.6114790286976</v>
      </c>
      <c r="AH59" s="52"/>
      <c r="AI59" s="28"/>
      <c r="AJ59" s="28"/>
      <c r="AK59" s="85"/>
      <c r="AL59" s="83"/>
    </row>
    <row r="60" spans="1:38" ht="14.25">
      <c r="A60">
        <v>53</v>
      </c>
      <c r="B60" s="52" t="s">
        <v>119</v>
      </c>
      <c r="C60" s="23">
        <v>0</v>
      </c>
      <c r="D60" s="23">
        <v>0</v>
      </c>
      <c r="E60" s="23">
        <v>0</v>
      </c>
      <c r="F60" s="23">
        <v>0</v>
      </c>
      <c r="G60" s="23">
        <v>21</v>
      </c>
      <c r="H60" s="28">
        <v>173</v>
      </c>
      <c r="I60" s="28">
        <v>344</v>
      </c>
      <c r="J60" s="28">
        <v>486</v>
      </c>
      <c r="K60" s="85">
        <f t="shared" si="1"/>
        <v>142</v>
      </c>
      <c r="L60" s="83">
        <f t="shared" si="6"/>
        <v>0.4127906976744186</v>
      </c>
      <c r="M60" s="25"/>
      <c r="N60" s="16">
        <v>23</v>
      </c>
      <c r="O60" s="81">
        <v>24</v>
      </c>
      <c r="P60" s="16">
        <v>29</v>
      </c>
      <c r="Q60" s="16">
        <v>16</v>
      </c>
      <c r="R60" s="16">
        <v>7</v>
      </c>
      <c r="S60" s="16">
        <v>2</v>
      </c>
      <c r="T60" s="16">
        <v>12</v>
      </c>
      <c r="U60" s="16">
        <v>5</v>
      </c>
      <c r="V60" s="16">
        <v>21</v>
      </c>
      <c r="W60" s="16">
        <v>36</v>
      </c>
      <c r="X60" s="16">
        <v>21</v>
      </c>
      <c r="Y60" s="16">
        <v>21</v>
      </c>
      <c r="Z60" s="15">
        <f t="shared" si="2"/>
        <v>217</v>
      </c>
      <c r="AA60" s="50">
        <f t="shared" si="7"/>
        <v>2.3951434878587197</v>
      </c>
      <c r="AB60" s="51">
        <f t="shared" si="8"/>
        <v>0.6308139534883721</v>
      </c>
      <c r="AC60">
        <v>50</v>
      </c>
      <c r="AD60" s="52" t="s">
        <v>139</v>
      </c>
      <c r="AE60">
        <v>0.35320088300220753</v>
      </c>
      <c r="AF60">
        <f t="shared" si="3"/>
        <v>96.9646799116998</v>
      </c>
      <c r="AH60" s="52"/>
      <c r="AI60" s="28"/>
      <c r="AJ60" s="28"/>
      <c r="AK60" s="85"/>
      <c r="AL60" s="83"/>
    </row>
    <row r="61" spans="1:38" ht="14.25">
      <c r="A61">
        <v>54</v>
      </c>
      <c r="B61" s="52" t="s">
        <v>120</v>
      </c>
      <c r="C61" s="23">
        <v>165</v>
      </c>
      <c r="D61" s="23">
        <v>114</v>
      </c>
      <c r="E61" s="23">
        <v>306</v>
      </c>
      <c r="F61" s="23">
        <v>315</v>
      </c>
      <c r="G61" s="23">
        <v>207</v>
      </c>
      <c r="H61" s="28">
        <v>117</v>
      </c>
      <c r="I61" s="28">
        <v>110</v>
      </c>
      <c r="J61" s="28">
        <v>128</v>
      </c>
      <c r="K61" s="85">
        <f t="shared" si="1"/>
        <v>18</v>
      </c>
      <c r="L61" s="83">
        <f t="shared" si="6"/>
        <v>0.16363636363636364</v>
      </c>
      <c r="M61" s="25"/>
      <c r="N61" s="16">
        <v>10</v>
      </c>
      <c r="O61" s="81">
        <v>11</v>
      </c>
      <c r="P61" s="16">
        <v>30</v>
      </c>
      <c r="Q61" s="16">
        <v>22</v>
      </c>
      <c r="R61" s="16">
        <v>4</v>
      </c>
      <c r="S61" s="16">
        <v>7</v>
      </c>
      <c r="T61" s="16">
        <v>5</v>
      </c>
      <c r="U61" s="16">
        <v>4</v>
      </c>
      <c r="V61" s="16">
        <v>12</v>
      </c>
      <c r="W61" s="16">
        <v>22</v>
      </c>
      <c r="X61" s="16">
        <v>7</v>
      </c>
      <c r="Y61" s="16">
        <v>11</v>
      </c>
      <c r="Z61" s="15">
        <f t="shared" si="2"/>
        <v>145</v>
      </c>
      <c r="AA61" s="50">
        <f t="shared" si="7"/>
        <v>1.6004415011037527</v>
      </c>
      <c r="AB61" s="51">
        <f t="shared" si="8"/>
        <v>1.3181818181818181</v>
      </c>
      <c r="AC61">
        <v>51</v>
      </c>
      <c r="AD61" s="52" t="s">
        <v>88</v>
      </c>
      <c r="AE61">
        <v>0.3200883002207506</v>
      </c>
      <c r="AF61">
        <f t="shared" si="3"/>
        <v>97.28476821192055</v>
      </c>
      <c r="AH61" s="52"/>
      <c r="AI61" s="28"/>
      <c r="AJ61" s="28"/>
      <c r="AK61" s="85"/>
      <c r="AL61" s="83"/>
    </row>
    <row r="62" spans="1:38" ht="14.25">
      <c r="A62">
        <v>55</v>
      </c>
      <c r="B62" s="52" t="s">
        <v>121</v>
      </c>
      <c r="C62" s="23">
        <v>106</v>
      </c>
      <c r="D62" s="23">
        <v>100</v>
      </c>
      <c r="E62" s="23">
        <v>110</v>
      </c>
      <c r="F62" s="23">
        <v>90</v>
      </c>
      <c r="G62" s="23">
        <v>94</v>
      </c>
      <c r="H62" s="28">
        <v>84</v>
      </c>
      <c r="I62" s="28">
        <v>98</v>
      </c>
      <c r="J62" s="28">
        <v>65</v>
      </c>
      <c r="K62" s="85">
        <f t="shared" si="1"/>
        <v>-33</v>
      </c>
      <c r="L62" s="83">
        <f t="shared" si="6"/>
        <v>-0.336734693877551</v>
      </c>
      <c r="M62" s="25"/>
      <c r="N62" s="16">
        <v>14</v>
      </c>
      <c r="O62" s="81">
        <v>10</v>
      </c>
      <c r="P62" s="16">
        <v>12</v>
      </c>
      <c r="Q62" s="16">
        <v>9</v>
      </c>
      <c r="R62" s="16">
        <v>5</v>
      </c>
      <c r="S62" s="16">
        <v>2</v>
      </c>
      <c r="T62" s="16">
        <v>3</v>
      </c>
      <c r="U62" s="16">
        <v>3</v>
      </c>
      <c r="V62" s="16">
        <v>13</v>
      </c>
      <c r="W62" s="16">
        <v>11</v>
      </c>
      <c r="X62" s="16">
        <v>5</v>
      </c>
      <c r="Y62" s="16">
        <v>16</v>
      </c>
      <c r="Z62" s="15">
        <f t="shared" si="2"/>
        <v>103</v>
      </c>
      <c r="AA62" s="50">
        <f t="shared" si="7"/>
        <v>1.1368653421633554</v>
      </c>
      <c r="AB62" s="51">
        <f t="shared" si="8"/>
        <v>1.0510204081632653</v>
      </c>
      <c r="AC62">
        <v>52</v>
      </c>
      <c r="AD62" s="52" t="s">
        <v>97</v>
      </c>
      <c r="AE62">
        <v>0.3200883002207506</v>
      </c>
      <c r="AF62">
        <f t="shared" si="3"/>
        <v>97.6048565121413</v>
      </c>
      <c r="AH62" s="52"/>
      <c r="AI62" s="28"/>
      <c r="AJ62" s="28"/>
      <c r="AK62" s="85"/>
      <c r="AL62" s="83"/>
    </row>
    <row r="63" spans="1:38" ht="14.25">
      <c r="A63">
        <v>56</v>
      </c>
      <c r="B63" s="52" t="s">
        <v>183</v>
      </c>
      <c r="C63" s="23"/>
      <c r="D63" s="23"/>
      <c r="E63" s="23"/>
      <c r="F63" s="23"/>
      <c r="G63" s="23"/>
      <c r="H63" s="28"/>
      <c r="I63" s="28">
        <v>56</v>
      </c>
      <c r="J63" s="28">
        <v>65</v>
      </c>
      <c r="K63" s="85">
        <f t="shared" si="1"/>
        <v>9</v>
      </c>
      <c r="L63" s="83">
        <f t="shared" si="6"/>
        <v>0.16071428571428573</v>
      </c>
      <c r="M63" s="25"/>
      <c r="N63" s="16">
        <v>0</v>
      </c>
      <c r="O63" s="81">
        <v>0</v>
      </c>
      <c r="P63" s="16">
        <v>0</v>
      </c>
      <c r="Q63" s="16">
        <v>0</v>
      </c>
      <c r="R63" s="16">
        <v>7</v>
      </c>
      <c r="S63" s="16">
        <v>13</v>
      </c>
      <c r="T63" s="16">
        <v>3</v>
      </c>
      <c r="U63" s="16">
        <v>0</v>
      </c>
      <c r="V63" s="16">
        <v>23</v>
      </c>
      <c r="W63" s="16">
        <v>5</v>
      </c>
      <c r="X63" s="16">
        <v>0</v>
      </c>
      <c r="Y63" s="16">
        <v>13</v>
      </c>
      <c r="Z63" s="15">
        <f t="shared" si="2"/>
        <v>64</v>
      </c>
      <c r="AA63" s="50">
        <f t="shared" si="7"/>
        <v>0.7064017660044151</v>
      </c>
      <c r="AB63" s="51">
        <f t="shared" si="8"/>
        <v>1.1428571428571428</v>
      </c>
      <c r="AC63">
        <v>53</v>
      </c>
      <c r="AD63" s="52" t="s">
        <v>142</v>
      </c>
      <c r="AE63">
        <v>0.26490066225165565</v>
      </c>
      <c r="AF63">
        <f t="shared" si="3"/>
        <v>97.86975717439296</v>
      </c>
      <c r="AH63" s="52"/>
      <c r="AI63" s="28"/>
      <c r="AJ63" s="28"/>
      <c r="AK63" s="85"/>
      <c r="AL63" s="83"/>
    </row>
    <row r="64" spans="1:38" ht="14.25">
      <c r="A64">
        <v>57</v>
      </c>
      <c r="B64" s="52" t="s">
        <v>122</v>
      </c>
      <c r="C64" s="23">
        <v>30</v>
      </c>
      <c r="D64" s="23">
        <v>31</v>
      </c>
      <c r="E64" s="23">
        <v>25</v>
      </c>
      <c r="F64" s="23">
        <v>47</v>
      </c>
      <c r="G64" s="23">
        <v>41</v>
      </c>
      <c r="H64" s="28">
        <v>26</v>
      </c>
      <c r="I64" s="28">
        <v>25</v>
      </c>
      <c r="J64" s="28">
        <v>26</v>
      </c>
      <c r="K64" s="85">
        <f t="shared" si="1"/>
        <v>1</v>
      </c>
      <c r="L64" s="83">
        <f t="shared" si="6"/>
        <v>0.04</v>
      </c>
      <c r="M64" s="25"/>
      <c r="N64" s="16">
        <v>0</v>
      </c>
      <c r="O64" s="81">
        <v>0</v>
      </c>
      <c r="P64" s="16">
        <v>1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1</v>
      </c>
      <c r="Y64" s="16">
        <v>2</v>
      </c>
      <c r="Z64" s="15">
        <f t="shared" si="2"/>
        <v>4</v>
      </c>
      <c r="AA64" s="50">
        <f t="shared" si="7"/>
        <v>0.04415011037527594</v>
      </c>
      <c r="AB64" s="51">
        <f t="shared" si="8"/>
        <v>0.16</v>
      </c>
      <c r="AC64">
        <v>54</v>
      </c>
      <c r="AD64" s="52" t="s">
        <v>98</v>
      </c>
      <c r="AE64">
        <v>0.26490066225165565</v>
      </c>
      <c r="AF64">
        <f t="shared" si="3"/>
        <v>98.13465783664462</v>
      </c>
      <c r="AH64" s="52"/>
      <c r="AI64" s="28"/>
      <c r="AJ64" s="28"/>
      <c r="AK64" s="85"/>
      <c r="AL64" s="83"/>
    </row>
    <row r="65" spans="1:38" ht="14.25">
      <c r="A65">
        <v>58</v>
      </c>
      <c r="B65" s="52" t="s">
        <v>123</v>
      </c>
      <c r="C65" s="23">
        <v>25</v>
      </c>
      <c r="D65" s="23">
        <v>31</v>
      </c>
      <c r="E65" s="23">
        <v>37</v>
      </c>
      <c r="F65" s="23">
        <v>20</v>
      </c>
      <c r="G65" s="23">
        <v>21</v>
      </c>
      <c r="H65" s="28">
        <v>26</v>
      </c>
      <c r="I65" s="28">
        <v>44</v>
      </c>
      <c r="J65" s="28">
        <v>51</v>
      </c>
      <c r="K65" s="85">
        <f t="shared" si="1"/>
        <v>7</v>
      </c>
      <c r="L65" s="83">
        <f t="shared" si="6"/>
        <v>0.1590909090909091</v>
      </c>
      <c r="M65" s="25"/>
      <c r="N65" s="16">
        <v>6</v>
      </c>
      <c r="O65" s="81">
        <v>7</v>
      </c>
      <c r="P65" s="16">
        <v>4</v>
      </c>
      <c r="Q65" s="16">
        <v>6</v>
      </c>
      <c r="R65" s="16">
        <v>1</v>
      </c>
      <c r="S65" s="16">
        <v>0</v>
      </c>
      <c r="T65" s="16">
        <v>0</v>
      </c>
      <c r="U65" s="16">
        <v>0</v>
      </c>
      <c r="V65" s="16">
        <v>6</v>
      </c>
      <c r="W65" s="16">
        <v>1</v>
      </c>
      <c r="X65" s="16">
        <v>2</v>
      </c>
      <c r="Y65" s="16">
        <v>1</v>
      </c>
      <c r="Z65" s="15">
        <f t="shared" si="2"/>
        <v>34</v>
      </c>
      <c r="AA65" s="50">
        <f t="shared" si="7"/>
        <v>0.37527593818984545</v>
      </c>
      <c r="AB65" s="51">
        <f t="shared" si="8"/>
        <v>0.7727272727272727</v>
      </c>
      <c r="AC65">
        <v>55</v>
      </c>
      <c r="AD65" s="52" t="s">
        <v>117</v>
      </c>
      <c r="AE65">
        <v>0.22075055187637968</v>
      </c>
      <c r="AF65">
        <f t="shared" si="3"/>
        <v>98.355408388521</v>
      </c>
      <c r="AH65" s="52"/>
      <c r="AI65" s="28"/>
      <c r="AJ65" s="28"/>
      <c r="AK65" s="85"/>
      <c r="AL65" s="83"/>
    </row>
    <row r="66" spans="1:38" ht="14.25">
      <c r="A66">
        <v>59</v>
      </c>
      <c r="B66" s="52" t="s">
        <v>124</v>
      </c>
      <c r="C66" s="23">
        <v>168</v>
      </c>
      <c r="D66" s="23">
        <v>178</v>
      </c>
      <c r="E66" s="23">
        <v>183</v>
      </c>
      <c r="F66" s="23">
        <v>179</v>
      </c>
      <c r="G66" s="23">
        <v>202</v>
      </c>
      <c r="H66" s="28">
        <v>195</v>
      </c>
      <c r="I66" s="28">
        <v>215</v>
      </c>
      <c r="J66" s="28">
        <v>210</v>
      </c>
      <c r="K66" s="85">
        <f t="shared" si="1"/>
        <v>-5</v>
      </c>
      <c r="L66" s="83">
        <f t="shared" si="6"/>
        <v>-0.023255813953488372</v>
      </c>
      <c r="M66" s="25"/>
      <c r="N66" s="16">
        <v>18</v>
      </c>
      <c r="O66" s="81">
        <v>42</v>
      </c>
      <c r="P66" s="16">
        <v>42</v>
      </c>
      <c r="Q66" s="16">
        <v>35</v>
      </c>
      <c r="R66" s="16">
        <v>12</v>
      </c>
      <c r="S66" s="16">
        <v>13</v>
      </c>
      <c r="T66" s="16">
        <v>17</v>
      </c>
      <c r="U66" s="16">
        <v>14</v>
      </c>
      <c r="V66" s="16">
        <v>59</v>
      </c>
      <c r="W66" s="16">
        <v>40</v>
      </c>
      <c r="X66" s="16">
        <v>34</v>
      </c>
      <c r="Y66" s="16">
        <v>21</v>
      </c>
      <c r="Z66" s="15">
        <f t="shared" si="2"/>
        <v>347</v>
      </c>
      <c r="AA66" s="50">
        <f t="shared" si="7"/>
        <v>3.8300220750551874</v>
      </c>
      <c r="AB66" s="51">
        <f t="shared" si="8"/>
        <v>1.613953488372093</v>
      </c>
      <c r="AC66">
        <v>56</v>
      </c>
      <c r="AD66" s="52" t="s">
        <v>19</v>
      </c>
      <c r="AE66">
        <v>0.22075055187637968</v>
      </c>
      <c r="AF66">
        <f t="shared" si="3"/>
        <v>98.57615894039738</v>
      </c>
      <c r="AH66" s="52"/>
      <c r="AI66" s="28"/>
      <c r="AJ66" s="28"/>
      <c r="AK66" s="85"/>
      <c r="AL66" s="83"/>
    </row>
    <row r="67" spans="1:38" ht="14.25">
      <c r="A67">
        <v>60</v>
      </c>
      <c r="B67" s="52" t="s">
        <v>155</v>
      </c>
      <c r="C67" s="23">
        <v>353</v>
      </c>
      <c r="D67" s="23">
        <v>317</v>
      </c>
      <c r="E67" s="23">
        <v>317</v>
      </c>
      <c r="F67" s="23">
        <v>319</v>
      </c>
      <c r="G67" s="23">
        <v>241</v>
      </c>
      <c r="H67" s="28">
        <v>289</v>
      </c>
      <c r="I67" s="28">
        <v>379</v>
      </c>
      <c r="J67" s="28">
        <v>340</v>
      </c>
      <c r="K67" s="85">
        <f t="shared" si="1"/>
        <v>-39</v>
      </c>
      <c r="L67" s="83">
        <f t="shared" si="6"/>
        <v>-0.10290237467018469</v>
      </c>
      <c r="M67" s="25"/>
      <c r="N67" s="16">
        <v>39</v>
      </c>
      <c r="O67" s="81">
        <v>33</v>
      </c>
      <c r="P67" s="16">
        <v>81</v>
      </c>
      <c r="Q67" s="16">
        <v>27</v>
      </c>
      <c r="R67" s="16">
        <v>3</v>
      </c>
      <c r="S67" s="16">
        <v>9</v>
      </c>
      <c r="T67" s="16">
        <v>8</v>
      </c>
      <c r="U67" s="16">
        <v>6</v>
      </c>
      <c r="V67" s="16">
        <v>26</v>
      </c>
      <c r="W67" s="16">
        <v>54</v>
      </c>
      <c r="X67" s="16">
        <v>32</v>
      </c>
      <c r="Y67" s="16">
        <v>16</v>
      </c>
      <c r="Z67" s="15">
        <f t="shared" si="2"/>
        <v>334</v>
      </c>
      <c r="AA67" s="50">
        <f t="shared" si="7"/>
        <v>3.686534216335541</v>
      </c>
      <c r="AB67" s="51">
        <f t="shared" si="8"/>
        <v>0.8812664907651715</v>
      </c>
      <c r="AC67">
        <v>57</v>
      </c>
      <c r="AD67" s="52" t="s">
        <v>101</v>
      </c>
      <c r="AE67">
        <v>0.18763796909492272</v>
      </c>
      <c r="AF67">
        <f t="shared" si="3"/>
        <v>98.7637969094923</v>
      </c>
      <c r="AH67" s="52"/>
      <c r="AI67" s="28"/>
      <c r="AJ67" s="28"/>
      <c r="AK67" s="85"/>
      <c r="AL67" s="83"/>
    </row>
    <row r="68" spans="1:38" ht="14.25">
      <c r="A68">
        <v>61</v>
      </c>
      <c r="B68" s="52" t="s">
        <v>125</v>
      </c>
      <c r="C68" s="23">
        <v>70</v>
      </c>
      <c r="D68" s="23">
        <v>54</v>
      </c>
      <c r="E68" s="23">
        <v>50</v>
      </c>
      <c r="F68" s="23">
        <v>53</v>
      </c>
      <c r="G68" s="23">
        <v>50</v>
      </c>
      <c r="H68" s="28">
        <v>32</v>
      </c>
      <c r="I68" s="28">
        <v>62</v>
      </c>
      <c r="J68" s="28">
        <v>52</v>
      </c>
      <c r="K68" s="85">
        <f t="shared" si="1"/>
        <v>-10</v>
      </c>
      <c r="L68" s="83">
        <f t="shared" si="6"/>
        <v>-0.16129032258064516</v>
      </c>
      <c r="M68" s="25"/>
      <c r="N68" s="16">
        <v>2</v>
      </c>
      <c r="O68" s="81">
        <v>5</v>
      </c>
      <c r="P68" s="16">
        <v>7</v>
      </c>
      <c r="Q68" s="16">
        <v>3</v>
      </c>
      <c r="R68" s="16">
        <v>0</v>
      </c>
      <c r="S68" s="16">
        <v>4</v>
      </c>
      <c r="T68" s="16">
        <v>3</v>
      </c>
      <c r="U68" s="16">
        <v>2</v>
      </c>
      <c r="V68" s="16">
        <v>10</v>
      </c>
      <c r="W68" s="16">
        <v>7</v>
      </c>
      <c r="X68" s="16">
        <v>1</v>
      </c>
      <c r="Y68" s="16">
        <v>5</v>
      </c>
      <c r="Z68" s="15">
        <f t="shared" si="2"/>
        <v>49</v>
      </c>
      <c r="AA68" s="50">
        <f t="shared" si="7"/>
        <v>0.5408388520971302</v>
      </c>
      <c r="AB68" s="51">
        <f t="shared" si="8"/>
        <v>0.7903225806451613</v>
      </c>
      <c r="AC68">
        <v>58</v>
      </c>
      <c r="AD68" s="52" t="s">
        <v>6</v>
      </c>
      <c r="AE68">
        <v>0.1545253863134658</v>
      </c>
      <c r="AF68">
        <f t="shared" si="3"/>
        <v>98.91832229580577</v>
      </c>
      <c r="AH68" s="52"/>
      <c r="AI68" s="28"/>
      <c r="AJ68" s="28"/>
      <c r="AK68" s="85"/>
      <c r="AL68" s="83"/>
    </row>
    <row r="69" spans="1:38" ht="14.25">
      <c r="A69">
        <v>62</v>
      </c>
      <c r="B69" s="52" t="s">
        <v>126</v>
      </c>
      <c r="C69" s="23">
        <v>52</v>
      </c>
      <c r="D69" s="23">
        <v>69</v>
      </c>
      <c r="E69" s="23">
        <v>66</v>
      </c>
      <c r="F69" s="23">
        <v>77</v>
      </c>
      <c r="G69" s="23">
        <v>197</v>
      </c>
      <c r="H69" s="28">
        <v>216</v>
      </c>
      <c r="I69" s="28">
        <v>245</v>
      </c>
      <c r="J69" s="28">
        <v>197</v>
      </c>
      <c r="K69" s="85">
        <f t="shared" si="1"/>
        <v>-48</v>
      </c>
      <c r="L69" s="83">
        <f t="shared" si="6"/>
        <v>-0.19591836734693877</v>
      </c>
      <c r="M69" s="25"/>
      <c r="N69" s="16">
        <v>44</v>
      </c>
      <c r="O69" s="81">
        <v>23</v>
      </c>
      <c r="P69" s="16">
        <v>40</v>
      </c>
      <c r="Q69" s="16">
        <v>48</v>
      </c>
      <c r="R69" s="16">
        <v>20</v>
      </c>
      <c r="S69" s="16">
        <v>16</v>
      </c>
      <c r="T69" s="16">
        <v>23</v>
      </c>
      <c r="U69" s="16">
        <v>13</v>
      </c>
      <c r="V69" s="16">
        <v>44</v>
      </c>
      <c r="W69" s="16">
        <v>31</v>
      </c>
      <c r="X69" s="16">
        <v>15</v>
      </c>
      <c r="Y69" s="16">
        <v>41</v>
      </c>
      <c r="Z69" s="15">
        <f t="shared" si="2"/>
        <v>358</v>
      </c>
      <c r="AA69" s="50">
        <f t="shared" si="7"/>
        <v>3.9514348785871967</v>
      </c>
      <c r="AB69" s="51">
        <f t="shared" si="8"/>
        <v>1.4612244897959183</v>
      </c>
      <c r="AC69">
        <v>59</v>
      </c>
      <c r="AD69" s="52" t="s">
        <v>83</v>
      </c>
      <c r="AE69">
        <v>0.1545253863134658</v>
      </c>
      <c r="AF69">
        <f t="shared" si="3"/>
        <v>99.07284768211923</v>
      </c>
      <c r="AH69" s="52"/>
      <c r="AI69" s="28"/>
      <c r="AJ69" s="28"/>
      <c r="AK69" s="85"/>
      <c r="AL69" s="83"/>
    </row>
    <row r="70" spans="1:38" ht="14.25">
      <c r="A70">
        <v>63</v>
      </c>
      <c r="B70" s="52" t="s">
        <v>184</v>
      </c>
      <c r="C70" s="23"/>
      <c r="D70" s="23"/>
      <c r="E70" s="23"/>
      <c r="F70" s="23"/>
      <c r="G70" s="23"/>
      <c r="H70" s="28"/>
      <c r="I70" s="28">
        <v>35</v>
      </c>
      <c r="J70" s="28">
        <v>40</v>
      </c>
      <c r="K70" s="85">
        <f t="shared" si="1"/>
        <v>5</v>
      </c>
      <c r="L70" s="83">
        <f t="shared" si="6"/>
        <v>0.14285714285714285</v>
      </c>
      <c r="M70" s="25"/>
      <c r="N70" s="16">
        <v>1</v>
      </c>
      <c r="O70" s="81">
        <v>1</v>
      </c>
      <c r="P70" s="16">
        <v>0</v>
      </c>
      <c r="Q70" s="16">
        <v>1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5">
        <f t="shared" si="2"/>
        <v>3</v>
      </c>
      <c r="AA70" s="50">
        <f t="shared" si="7"/>
        <v>0.033112582781456956</v>
      </c>
      <c r="AB70" s="51">
        <f t="shared" si="8"/>
        <v>0.08571428571428572</v>
      </c>
      <c r="AC70">
        <v>60</v>
      </c>
      <c r="AD70" s="52" t="s">
        <v>141</v>
      </c>
      <c r="AE70">
        <v>0.11037527593818984</v>
      </c>
      <c r="AF70">
        <f t="shared" si="3"/>
        <v>99.18322295805743</v>
      </c>
      <c r="AH70" s="52"/>
      <c r="AI70" s="28"/>
      <c r="AJ70" s="28"/>
      <c r="AK70" s="85"/>
      <c r="AL70" s="83"/>
    </row>
    <row r="71" spans="1:38" ht="14.25">
      <c r="A71">
        <v>64</v>
      </c>
      <c r="B71" s="52" t="s">
        <v>154</v>
      </c>
      <c r="C71" s="23">
        <v>38</v>
      </c>
      <c r="D71" s="23">
        <v>26</v>
      </c>
      <c r="E71" s="23">
        <v>20</v>
      </c>
      <c r="F71" s="23">
        <v>21</v>
      </c>
      <c r="G71" s="23">
        <v>20</v>
      </c>
      <c r="H71" s="28">
        <v>20</v>
      </c>
      <c r="I71" s="28">
        <v>0</v>
      </c>
      <c r="J71" s="28">
        <v>0</v>
      </c>
      <c r="K71" s="85">
        <f t="shared" si="1"/>
        <v>0</v>
      </c>
      <c r="L71" s="83" t="e">
        <f t="shared" si="6"/>
        <v>#DIV/0!</v>
      </c>
      <c r="M71" s="25"/>
      <c r="N71" s="17">
        <v>0</v>
      </c>
      <c r="O71" s="81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5">
        <f t="shared" si="2"/>
        <v>0</v>
      </c>
      <c r="AA71" s="50">
        <f t="shared" si="7"/>
        <v>0</v>
      </c>
      <c r="AB71" s="51" t="e">
        <f t="shared" si="8"/>
        <v>#DIV/0!</v>
      </c>
      <c r="AC71">
        <v>61</v>
      </c>
      <c r="AD71" s="52" t="s">
        <v>173</v>
      </c>
      <c r="AE71">
        <v>0.11037527593818984</v>
      </c>
      <c r="AF71">
        <f t="shared" si="3"/>
        <v>99.29359823399562</v>
      </c>
      <c r="AH71" s="52"/>
      <c r="AI71" s="28"/>
      <c r="AJ71" s="28"/>
      <c r="AK71" s="85"/>
      <c r="AL71" s="83"/>
    </row>
    <row r="72" spans="1:38" ht="14.25">
      <c r="A72">
        <v>65</v>
      </c>
      <c r="B72" s="52" t="s">
        <v>30</v>
      </c>
      <c r="C72" s="23">
        <v>252</v>
      </c>
      <c r="D72" s="23">
        <v>410</v>
      </c>
      <c r="E72" s="23">
        <v>218</v>
      </c>
      <c r="F72" s="23">
        <v>291</v>
      </c>
      <c r="G72" s="23">
        <v>297</v>
      </c>
      <c r="H72" s="28">
        <v>318</v>
      </c>
      <c r="I72" s="28">
        <v>331</v>
      </c>
      <c r="J72" s="28">
        <v>361</v>
      </c>
      <c r="K72" s="85">
        <f t="shared" si="1"/>
        <v>30</v>
      </c>
      <c r="L72" s="83">
        <f aca="true" t="shared" si="9" ref="L72:L93">+K72/I72</f>
        <v>0.09063444108761329</v>
      </c>
      <c r="M72" s="25"/>
      <c r="N72" s="17">
        <v>32</v>
      </c>
      <c r="O72" s="81">
        <v>45</v>
      </c>
      <c r="P72" s="16">
        <v>18</v>
      </c>
      <c r="Q72" s="16">
        <v>17</v>
      </c>
      <c r="R72" s="16">
        <v>10</v>
      </c>
      <c r="S72" s="16">
        <v>13</v>
      </c>
      <c r="T72" s="16">
        <v>9</v>
      </c>
      <c r="U72" s="16">
        <v>7</v>
      </c>
      <c r="V72" s="16">
        <v>16</v>
      </c>
      <c r="W72" s="16">
        <v>37</v>
      </c>
      <c r="X72" s="16">
        <v>12</v>
      </c>
      <c r="Y72" s="16">
        <v>23</v>
      </c>
      <c r="Z72" s="15">
        <f t="shared" si="2"/>
        <v>239</v>
      </c>
      <c r="AA72" s="50">
        <f t="shared" si="7"/>
        <v>2.6379690949227372</v>
      </c>
      <c r="AB72" s="51">
        <f t="shared" si="8"/>
        <v>0.7220543806646526</v>
      </c>
      <c r="AC72">
        <v>62</v>
      </c>
      <c r="AD72" s="52" t="s">
        <v>99</v>
      </c>
      <c r="AE72">
        <v>0.08830022075055188</v>
      </c>
      <c r="AF72">
        <f t="shared" si="3"/>
        <v>99.38189845474618</v>
      </c>
      <c r="AH72" s="52"/>
      <c r="AI72" s="28"/>
      <c r="AJ72" s="28"/>
      <c r="AK72" s="85"/>
      <c r="AL72" s="83"/>
    </row>
    <row r="73" spans="1:38" ht="14.25">
      <c r="A73">
        <v>66</v>
      </c>
      <c r="B73" s="52" t="s">
        <v>232</v>
      </c>
      <c r="C73" s="23"/>
      <c r="D73" s="23"/>
      <c r="E73" s="23"/>
      <c r="F73" s="23"/>
      <c r="G73" s="23"/>
      <c r="H73" s="28"/>
      <c r="I73" s="28"/>
      <c r="J73" s="28">
        <v>25</v>
      </c>
      <c r="K73" s="85">
        <f aca="true" t="shared" si="10" ref="K73:K93">+J73-I73</f>
        <v>25</v>
      </c>
      <c r="L73" s="83" t="e">
        <f t="shared" si="9"/>
        <v>#DIV/0!</v>
      </c>
      <c r="M73" s="25"/>
      <c r="N73" s="17"/>
      <c r="O73" s="81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5"/>
      <c r="AA73" s="50"/>
      <c r="AB73" s="51"/>
      <c r="AD73" s="52"/>
      <c r="AH73" s="52"/>
      <c r="AI73" s="28"/>
      <c r="AJ73" s="28"/>
      <c r="AK73" s="85"/>
      <c r="AL73" s="83"/>
    </row>
    <row r="74" spans="1:38" ht="14.25">
      <c r="A74">
        <v>67</v>
      </c>
      <c r="B74" s="52" t="s">
        <v>127</v>
      </c>
      <c r="C74" s="23">
        <v>95</v>
      </c>
      <c r="D74" s="23">
        <v>93</v>
      </c>
      <c r="E74" s="23">
        <v>102</v>
      </c>
      <c r="F74" s="23">
        <v>103</v>
      </c>
      <c r="G74" s="23">
        <v>113</v>
      </c>
      <c r="H74" s="28">
        <v>105</v>
      </c>
      <c r="I74" s="28">
        <v>105</v>
      </c>
      <c r="J74" s="28">
        <v>100</v>
      </c>
      <c r="K74" s="85">
        <f t="shared" si="10"/>
        <v>-5</v>
      </c>
      <c r="L74" s="83">
        <f t="shared" si="9"/>
        <v>-0.047619047619047616</v>
      </c>
      <c r="M74" s="25"/>
      <c r="N74" s="16">
        <v>15</v>
      </c>
      <c r="O74" s="81">
        <v>25</v>
      </c>
      <c r="P74" s="17">
        <v>16</v>
      </c>
      <c r="Q74" s="17">
        <v>33</v>
      </c>
      <c r="R74" s="17">
        <v>6</v>
      </c>
      <c r="S74" s="17">
        <v>14</v>
      </c>
      <c r="T74" s="17">
        <v>10</v>
      </c>
      <c r="U74" s="17">
        <v>13</v>
      </c>
      <c r="V74" s="17">
        <v>20</v>
      </c>
      <c r="W74" s="17">
        <v>23</v>
      </c>
      <c r="X74" s="17">
        <v>10</v>
      </c>
      <c r="Y74" s="17">
        <v>20</v>
      </c>
      <c r="Z74" s="15">
        <f t="shared" si="2"/>
        <v>205</v>
      </c>
      <c r="AA74" s="50">
        <f>(+Z74*100)/$Z$95</f>
        <v>2.2626931567328916</v>
      </c>
      <c r="AB74" s="51">
        <f aca="true" t="shared" si="11" ref="AB74:AB88">+Z74/I74</f>
        <v>1.9523809523809523</v>
      </c>
      <c r="AC74">
        <v>63</v>
      </c>
      <c r="AD74" s="52" t="s">
        <v>107</v>
      </c>
      <c r="AE74">
        <v>0.08830022075055188</v>
      </c>
      <c r="AF74">
        <f>+AF72+AE74</f>
        <v>99.47019867549673</v>
      </c>
      <c r="AH74" s="52"/>
      <c r="AI74" s="28"/>
      <c r="AJ74" s="28"/>
      <c r="AK74" s="85"/>
      <c r="AL74" s="83"/>
    </row>
    <row r="75" spans="1:38" ht="14.25">
      <c r="A75">
        <v>68</v>
      </c>
      <c r="B75" s="52" t="s">
        <v>26</v>
      </c>
      <c r="C75" s="23">
        <v>52</v>
      </c>
      <c r="D75" s="23">
        <v>55</v>
      </c>
      <c r="E75" s="23">
        <v>45</v>
      </c>
      <c r="F75" s="23">
        <v>43</v>
      </c>
      <c r="G75" s="23">
        <v>40</v>
      </c>
      <c r="H75" s="28">
        <v>30</v>
      </c>
      <c r="I75" s="28">
        <v>41</v>
      </c>
      <c r="J75" s="28">
        <v>45</v>
      </c>
      <c r="K75" s="85">
        <f t="shared" si="10"/>
        <v>4</v>
      </c>
      <c r="L75" s="83">
        <f t="shared" si="9"/>
        <v>0.0975609756097561</v>
      </c>
      <c r="M75" s="25"/>
      <c r="N75" s="16">
        <v>7</v>
      </c>
      <c r="O75" s="81">
        <v>0</v>
      </c>
      <c r="P75" s="17">
        <v>3</v>
      </c>
      <c r="Q75" s="17">
        <v>2</v>
      </c>
      <c r="R75" s="17">
        <v>1</v>
      </c>
      <c r="S75" s="17">
        <v>0</v>
      </c>
      <c r="T75" s="17">
        <v>0</v>
      </c>
      <c r="U75" s="17">
        <v>0</v>
      </c>
      <c r="V75" s="17">
        <v>7</v>
      </c>
      <c r="W75" s="17">
        <v>7</v>
      </c>
      <c r="X75" s="17">
        <v>5</v>
      </c>
      <c r="Y75" s="17">
        <v>1</v>
      </c>
      <c r="Z75" s="15">
        <f t="shared" si="2"/>
        <v>33</v>
      </c>
      <c r="AA75" s="50">
        <f>(+Z75*100)/$Z$95</f>
        <v>0.36423841059602646</v>
      </c>
      <c r="AB75" s="51">
        <f t="shared" si="11"/>
        <v>0.8048780487804879</v>
      </c>
      <c r="AC75">
        <v>64</v>
      </c>
      <c r="AD75" s="52" t="s">
        <v>111</v>
      </c>
      <c r="AE75">
        <v>0.0772626931567329</v>
      </c>
      <c r="AF75">
        <f t="shared" si="3"/>
        <v>99.54746136865346</v>
      </c>
      <c r="AH75" s="52"/>
      <c r="AI75" s="28"/>
      <c r="AJ75" s="28"/>
      <c r="AK75" s="85"/>
      <c r="AL75" s="83"/>
    </row>
    <row r="76" spans="1:38" ht="14.25">
      <c r="A76">
        <v>69</v>
      </c>
      <c r="B76" s="52" t="s">
        <v>128</v>
      </c>
      <c r="C76" s="23">
        <v>0</v>
      </c>
      <c r="D76" s="23">
        <v>0</v>
      </c>
      <c r="E76" s="23">
        <v>60</v>
      </c>
      <c r="F76" s="23">
        <v>76</v>
      </c>
      <c r="G76" s="23">
        <v>70</v>
      </c>
      <c r="H76" s="28">
        <v>95</v>
      </c>
      <c r="I76" s="28">
        <v>86</v>
      </c>
      <c r="J76" s="28">
        <v>92</v>
      </c>
      <c r="K76" s="85">
        <f t="shared" si="10"/>
        <v>6</v>
      </c>
      <c r="L76" s="83">
        <f t="shared" si="9"/>
        <v>0.06976744186046512</v>
      </c>
      <c r="M76" s="25"/>
      <c r="N76" s="16">
        <v>21</v>
      </c>
      <c r="O76" s="81">
        <v>4</v>
      </c>
      <c r="P76" s="16">
        <v>2</v>
      </c>
      <c r="Q76" s="16">
        <v>1</v>
      </c>
      <c r="R76" s="16">
        <v>13</v>
      </c>
      <c r="S76" s="16">
        <v>0</v>
      </c>
      <c r="T76" s="16">
        <v>0</v>
      </c>
      <c r="U76" s="16">
        <v>0</v>
      </c>
      <c r="V76" s="16">
        <v>7</v>
      </c>
      <c r="W76" s="16">
        <v>1</v>
      </c>
      <c r="X76" s="16">
        <v>0</v>
      </c>
      <c r="Y76" s="16">
        <v>0</v>
      </c>
      <c r="Z76" s="15">
        <f t="shared" si="2"/>
        <v>49</v>
      </c>
      <c r="AA76" s="50">
        <f>(+Z76*100)/$Z$95</f>
        <v>0.5408388520971302</v>
      </c>
      <c r="AB76" s="51">
        <f t="shared" si="11"/>
        <v>0.5697674418604651</v>
      </c>
      <c r="AC76">
        <v>65</v>
      </c>
      <c r="AD76" s="52" t="s">
        <v>103</v>
      </c>
      <c r="AE76">
        <v>0.06622516556291391</v>
      </c>
      <c r="AF76">
        <f t="shared" si="3"/>
        <v>99.61368653421637</v>
      </c>
      <c r="AH76" s="52"/>
      <c r="AI76" s="28"/>
      <c r="AJ76" s="28"/>
      <c r="AK76" s="85"/>
      <c r="AL76" s="83"/>
    </row>
    <row r="77" spans="1:38" ht="14.25">
      <c r="A77">
        <v>70</v>
      </c>
      <c r="B77" s="52" t="s">
        <v>129</v>
      </c>
      <c r="C77" s="23">
        <v>40</v>
      </c>
      <c r="D77" s="23">
        <v>42</v>
      </c>
      <c r="E77" s="23">
        <v>55</v>
      </c>
      <c r="F77" s="23">
        <v>45</v>
      </c>
      <c r="G77" s="23">
        <v>45</v>
      </c>
      <c r="H77" s="28">
        <v>45</v>
      </c>
      <c r="I77" s="28">
        <v>35</v>
      </c>
      <c r="J77" s="28">
        <v>30</v>
      </c>
      <c r="K77" s="85">
        <f t="shared" si="10"/>
        <v>-5</v>
      </c>
      <c r="L77" s="83">
        <f t="shared" si="9"/>
        <v>-0.14285714285714285</v>
      </c>
      <c r="M77" s="25"/>
      <c r="N77" s="16">
        <v>2</v>
      </c>
      <c r="O77" s="81">
        <v>0</v>
      </c>
      <c r="P77" s="16">
        <v>2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5">
        <f aca="true" t="shared" si="12" ref="Z77:Z95">SUM(N77:Y77)</f>
        <v>4</v>
      </c>
      <c r="AA77" s="50">
        <f aca="true" t="shared" si="13" ref="AA77:AA95">(+Z77*100)/$Z$95</f>
        <v>0.04415011037527594</v>
      </c>
      <c r="AB77" s="51">
        <f t="shared" si="11"/>
        <v>0.11428571428571428</v>
      </c>
      <c r="AC77">
        <v>66</v>
      </c>
      <c r="AD77" s="52" t="s">
        <v>136</v>
      </c>
      <c r="AE77">
        <v>0.06622516556291391</v>
      </c>
      <c r="AF77">
        <f t="shared" si="3"/>
        <v>99.67991169977928</v>
      </c>
      <c r="AH77" s="52"/>
      <c r="AI77" s="28"/>
      <c r="AJ77" s="28"/>
      <c r="AK77" s="85"/>
      <c r="AL77" s="83"/>
    </row>
    <row r="78" spans="1:38" ht="14.25">
      <c r="A78">
        <v>71</v>
      </c>
      <c r="B78" s="52" t="s">
        <v>130</v>
      </c>
      <c r="C78" s="23">
        <v>40</v>
      </c>
      <c r="D78" s="23">
        <v>37</v>
      </c>
      <c r="E78" s="23">
        <v>0</v>
      </c>
      <c r="F78" s="23">
        <v>20</v>
      </c>
      <c r="G78" s="23">
        <v>20</v>
      </c>
      <c r="H78" s="28">
        <v>17</v>
      </c>
      <c r="I78" s="28">
        <v>31</v>
      </c>
      <c r="J78" s="28">
        <v>40</v>
      </c>
      <c r="K78" s="85">
        <f t="shared" si="10"/>
        <v>9</v>
      </c>
      <c r="L78" s="83">
        <f t="shared" si="9"/>
        <v>0.2903225806451613</v>
      </c>
      <c r="M78" s="25"/>
      <c r="N78" s="16">
        <v>0</v>
      </c>
      <c r="O78" s="81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5">
        <f t="shared" si="12"/>
        <v>0</v>
      </c>
      <c r="AA78" s="50">
        <f t="shared" si="13"/>
        <v>0</v>
      </c>
      <c r="AB78" s="51">
        <f t="shared" si="11"/>
        <v>0</v>
      </c>
      <c r="AC78">
        <v>67</v>
      </c>
      <c r="AD78" s="52" t="s">
        <v>31</v>
      </c>
      <c r="AE78">
        <v>0.05518763796909492</v>
      </c>
      <c r="AF78">
        <f t="shared" si="3"/>
        <v>99.73509933774838</v>
      </c>
      <c r="AH78" s="52"/>
      <c r="AI78" s="28"/>
      <c r="AJ78" s="28"/>
      <c r="AK78" s="85"/>
      <c r="AL78" s="83"/>
    </row>
    <row r="79" spans="1:38" ht="14.25">
      <c r="A79">
        <v>72</v>
      </c>
      <c r="B79" s="52" t="s">
        <v>131</v>
      </c>
      <c r="C79" s="23">
        <v>0</v>
      </c>
      <c r="D79" s="23">
        <v>87</v>
      </c>
      <c r="E79" s="23">
        <v>80</v>
      </c>
      <c r="F79" s="23">
        <v>81</v>
      </c>
      <c r="G79" s="23">
        <v>70</v>
      </c>
      <c r="H79" s="28">
        <v>80</v>
      </c>
      <c r="I79" s="28">
        <v>52</v>
      </c>
      <c r="J79" s="28">
        <v>60</v>
      </c>
      <c r="K79" s="85">
        <f t="shared" si="10"/>
        <v>8</v>
      </c>
      <c r="L79" s="83">
        <f t="shared" si="9"/>
        <v>0.15384615384615385</v>
      </c>
      <c r="M79" s="25"/>
      <c r="N79" s="16">
        <v>22</v>
      </c>
      <c r="O79" s="81">
        <v>8</v>
      </c>
      <c r="P79" s="16">
        <v>5</v>
      </c>
      <c r="Q79" s="16">
        <v>1</v>
      </c>
      <c r="R79" s="16">
        <v>3</v>
      </c>
      <c r="S79" s="16">
        <v>0</v>
      </c>
      <c r="T79" s="16">
        <v>0</v>
      </c>
      <c r="U79" s="16">
        <v>0</v>
      </c>
      <c r="V79" s="16">
        <v>4</v>
      </c>
      <c r="W79" s="16">
        <v>6</v>
      </c>
      <c r="X79" s="16">
        <v>5</v>
      </c>
      <c r="Y79" s="16">
        <v>9</v>
      </c>
      <c r="Z79" s="15">
        <f t="shared" si="12"/>
        <v>63</v>
      </c>
      <c r="AA79" s="50">
        <f t="shared" si="13"/>
        <v>0.695364238410596</v>
      </c>
      <c r="AB79" s="51">
        <f t="shared" si="11"/>
        <v>1.2115384615384615</v>
      </c>
      <c r="AC79">
        <v>68</v>
      </c>
      <c r="AD79" s="52" t="s">
        <v>122</v>
      </c>
      <c r="AE79">
        <v>0.04415011037527594</v>
      </c>
      <c r="AF79">
        <f aca="true" t="shared" si="14" ref="AF79:AF94">+AF78+AE79</f>
        <v>99.77924944812365</v>
      </c>
      <c r="AH79" s="52"/>
      <c r="AI79" s="28"/>
      <c r="AJ79" s="28"/>
      <c r="AK79" s="85"/>
      <c r="AL79" s="83"/>
    </row>
    <row r="80" spans="1:38" ht="14.25">
      <c r="A80">
        <v>73</v>
      </c>
      <c r="B80" s="52" t="s">
        <v>132</v>
      </c>
      <c r="C80" s="23">
        <v>251</v>
      </c>
      <c r="D80" s="23">
        <v>237</v>
      </c>
      <c r="E80" s="23">
        <v>247</v>
      </c>
      <c r="F80" s="23">
        <v>245</v>
      </c>
      <c r="G80" s="23">
        <v>242</v>
      </c>
      <c r="H80" s="28">
        <v>249</v>
      </c>
      <c r="I80" s="28">
        <v>272</v>
      </c>
      <c r="J80" s="28">
        <v>277</v>
      </c>
      <c r="K80" s="85">
        <f t="shared" si="10"/>
        <v>5</v>
      </c>
      <c r="L80" s="83">
        <f t="shared" si="9"/>
        <v>0.01838235294117647</v>
      </c>
      <c r="M80" s="25"/>
      <c r="N80" s="16">
        <v>53</v>
      </c>
      <c r="O80" s="81">
        <v>13</v>
      </c>
      <c r="P80" s="16">
        <v>23</v>
      </c>
      <c r="Q80" s="16">
        <v>41</v>
      </c>
      <c r="R80" s="16">
        <v>15</v>
      </c>
      <c r="S80" s="16">
        <v>8</v>
      </c>
      <c r="T80" s="16">
        <v>5</v>
      </c>
      <c r="U80" s="16">
        <v>3</v>
      </c>
      <c r="V80" s="16">
        <v>20</v>
      </c>
      <c r="W80" s="16">
        <v>14</v>
      </c>
      <c r="X80" s="16">
        <v>4</v>
      </c>
      <c r="Y80" s="16">
        <v>51</v>
      </c>
      <c r="Z80" s="15">
        <f t="shared" si="12"/>
        <v>250</v>
      </c>
      <c r="AA80" s="50">
        <f t="shared" si="13"/>
        <v>2.759381898454746</v>
      </c>
      <c r="AB80" s="51">
        <f t="shared" si="11"/>
        <v>0.9191176470588235</v>
      </c>
      <c r="AC80">
        <v>69</v>
      </c>
      <c r="AD80" s="52" t="s">
        <v>129</v>
      </c>
      <c r="AE80">
        <v>0.04415011037527594</v>
      </c>
      <c r="AF80">
        <f t="shared" si="14"/>
        <v>99.82339955849892</v>
      </c>
      <c r="AH80" s="52"/>
      <c r="AI80" s="28"/>
      <c r="AJ80" s="28"/>
      <c r="AK80" s="85"/>
      <c r="AL80" s="83"/>
    </row>
    <row r="81" spans="1:38" ht="14.25">
      <c r="A81">
        <v>74</v>
      </c>
      <c r="B81" s="52" t="s">
        <v>133</v>
      </c>
      <c r="C81" s="23">
        <v>65</v>
      </c>
      <c r="D81" s="23">
        <v>71</v>
      </c>
      <c r="E81" s="23">
        <v>75</v>
      </c>
      <c r="F81" s="23">
        <v>58</v>
      </c>
      <c r="G81" s="23">
        <v>66</v>
      </c>
      <c r="H81" s="28">
        <v>39</v>
      </c>
      <c r="I81" s="28">
        <v>29</v>
      </c>
      <c r="J81" s="28">
        <v>33</v>
      </c>
      <c r="K81" s="85">
        <f t="shared" si="10"/>
        <v>4</v>
      </c>
      <c r="L81" s="83">
        <f t="shared" si="9"/>
        <v>0.13793103448275862</v>
      </c>
      <c r="M81" s="25"/>
      <c r="N81" s="16">
        <v>8</v>
      </c>
      <c r="O81" s="81">
        <v>5</v>
      </c>
      <c r="P81" s="16">
        <v>8</v>
      </c>
      <c r="Q81" s="16">
        <v>5</v>
      </c>
      <c r="R81" s="16">
        <v>2</v>
      </c>
      <c r="S81" s="16">
        <v>4</v>
      </c>
      <c r="T81" s="16">
        <v>4</v>
      </c>
      <c r="U81" s="16">
        <v>2</v>
      </c>
      <c r="V81" s="16">
        <v>0</v>
      </c>
      <c r="W81" s="16">
        <v>4</v>
      </c>
      <c r="X81" s="16">
        <v>3</v>
      </c>
      <c r="Y81" s="16">
        <v>10</v>
      </c>
      <c r="Z81" s="15">
        <f t="shared" si="12"/>
        <v>55</v>
      </c>
      <c r="AA81" s="50">
        <f t="shared" si="13"/>
        <v>0.6070640176600441</v>
      </c>
      <c r="AB81" s="51">
        <f t="shared" si="11"/>
        <v>1.896551724137931</v>
      </c>
      <c r="AC81">
        <v>70</v>
      </c>
      <c r="AD81" s="52" t="s">
        <v>86</v>
      </c>
      <c r="AE81">
        <v>0.033112582781456956</v>
      </c>
      <c r="AF81">
        <f t="shared" si="14"/>
        <v>99.85651214128038</v>
      </c>
      <c r="AH81" s="52"/>
      <c r="AI81" s="28"/>
      <c r="AJ81" s="28"/>
      <c r="AK81" s="85"/>
      <c r="AL81" s="83"/>
    </row>
    <row r="82" spans="1:38" ht="14.25">
      <c r="A82">
        <v>75</v>
      </c>
      <c r="B82" s="52" t="s">
        <v>134</v>
      </c>
      <c r="C82" s="23">
        <v>317</v>
      </c>
      <c r="D82" s="23">
        <v>298</v>
      </c>
      <c r="E82" s="23">
        <v>244</v>
      </c>
      <c r="F82" s="23">
        <v>252</v>
      </c>
      <c r="G82" s="23">
        <v>253</v>
      </c>
      <c r="H82" s="28">
        <v>263</v>
      </c>
      <c r="I82" s="28">
        <v>262</v>
      </c>
      <c r="J82" s="28">
        <v>235</v>
      </c>
      <c r="K82" s="85">
        <f t="shared" si="10"/>
        <v>-27</v>
      </c>
      <c r="L82" s="83">
        <f t="shared" si="9"/>
        <v>-0.10305343511450382</v>
      </c>
      <c r="M82" s="25"/>
      <c r="N82" s="16">
        <v>20</v>
      </c>
      <c r="O82" s="81">
        <v>7</v>
      </c>
      <c r="P82" s="16">
        <v>52</v>
      </c>
      <c r="Q82" s="16">
        <v>3</v>
      </c>
      <c r="R82" s="16">
        <v>1</v>
      </c>
      <c r="S82" s="16">
        <v>0</v>
      </c>
      <c r="T82" s="16">
        <v>16</v>
      </c>
      <c r="U82" s="16">
        <v>0</v>
      </c>
      <c r="V82" s="16">
        <v>18</v>
      </c>
      <c r="W82" s="16">
        <v>8</v>
      </c>
      <c r="X82" s="16">
        <v>5</v>
      </c>
      <c r="Y82" s="16">
        <v>11</v>
      </c>
      <c r="Z82" s="15">
        <f t="shared" si="12"/>
        <v>141</v>
      </c>
      <c r="AA82" s="50">
        <f t="shared" si="13"/>
        <v>1.5562913907284768</v>
      </c>
      <c r="AB82" s="51">
        <f t="shared" si="11"/>
        <v>0.5381679389312977</v>
      </c>
      <c r="AC82">
        <v>71</v>
      </c>
      <c r="AD82" s="52" t="s">
        <v>91</v>
      </c>
      <c r="AE82">
        <v>0.033112582781456956</v>
      </c>
      <c r="AF82">
        <f t="shared" si="14"/>
        <v>99.88962472406183</v>
      </c>
      <c r="AH82" s="52"/>
      <c r="AI82" s="28"/>
      <c r="AJ82" s="28"/>
      <c r="AK82" s="85"/>
      <c r="AL82" s="83"/>
    </row>
    <row r="83" spans="1:38" ht="14.25">
      <c r="A83">
        <v>76</v>
      </c>
      <c r="B83" s="52" t="s">
        <v>135</v>
      </c>
      <c r="C83" s="23">
        <v>62</v>
      </c>
      <c r="D83" s="23">
        <v>60</v>
      </c>
      <c r="E83" s="23">
        <v>50</v>
      </c>
      <c r="F83" s="23">
        <v>50</v>
      </c>
      <c r="G83" s="23">
        <v>55</v>
      </c>
      <c r="H83" s="28">
        <v>60</v>
      </c>
      <c r="I83" s="28">
        <v>55</v>
      </c>
      <c r="J83" s="28">
        <v>60</v>
      </c>
      <c r="K83" s="85">
        <f t="shared" si="10"/>
        <v>5</v>
      </c>
      <c r="L83" s="83">
        <f t="shared" si="9"/>
        <v>0.09090909090909091</v>
      </c>
      <c r="M83" s="25"/>
      <c r="N83" s="16">
        <v>14</v>
      </c>
      <c r="O83" s="81">
        <v>10</v>
      </c>
      <c r="P83" s="16">
        <v>17</v>
      </c>
      <c r="Q83" s="16">
        <v>3</v>
      </c>
      <c r="R83" s="16">
        <v>2</v>
      </c>
      <c r="S83" s="16">
        <v>6</v>
      </c>
      <c r="T83" s="16">
        <v>10</v>
      </c>
      <c r="U83" s="16">
        <v>7</v>
      </c>
      <c r="V83" s="16">
        <v>15</v>
      </c>
      <c r="W83" s="16">
        <v>13</v>
      </c>
      <c r="X83" s="16">
        <v>10</v>
      </c>
      <c r="Y83" s="16">
        <v>13</v>
      </c>
      <c r="Z83" s="15">
        <f t="shared" si="12"/>
        <v>120</v>
      </c>
      <c r="AA83" s="50">
        <f t="shared" si="13"/>
        <v>1.3245033112582782</v>
      </c>
      <c r="AB83" s="51">
        <f t="shared" si="11"/>
        <v>2.1818181818181817</v>
      </c>
      <c r="AC83">
        <v>72</v>
      </c>
      <c r="AD83" s="52" t="s">
        <v>118</v>
      </c>
      <c r="AE83">
        <v>0.033112582781456956</v>
      </c>
      <c r="AF83">
        <f t="shared" si="14"/>
        <v>99.92273730684329</v>
      </c>
      <c r="AH83" s="52"/>
      <c r="AI83" s="28"/>
      <c r="AJ83" s="28"/>
      <c r="AK83" s="85"/>
      <c r="AL83" s="83"/>
    </row>
    <row r="84" spans="1:38" ht="14.25">
      <c r="A84">
        <v>77</v>
      </c>
      <c r="B84" s="52" t="s">
        <v>136</v>
      </c>
      <c r="C84" s="23">
        <v>0</v>
      </c>
      <c r="D84" s="23">
        <v>0</v>
      </c>
      <c r="E84" s="23">
        <v>22</v>
      </c>
      <c r="F84" s="23">
        <v>24</v>
      </c>
      <c r="G84" s="23">
        <v>30</v>
      </c>
      <c r="H84" s="28">
        <v>20</v>
      </c>
      <c r="I84" s="28">
        <v>20</v>
      </c>
      <c r="J84" s="28">
        <v>22</v>
      </c>
      <c r="K84" s="85">
        <f t="shared" si="10"/>
        <v>2</v>
      </c>
      <c r="L84" s="83">
        <f t="shared" si="9"/>
        <v>0.1</v>
      </c>
      <c r="M84" s="25"/>
      <c r="N84" s="16">
        <v>0</v>
      </c>
      <c r="O84" s="81">
        <v>0</v>
      </c>
      <c r="P84" s="16">
        <v>1</v>
      </c>
      <c r="Q84" s="16">
        <v>3</v>
      </c>
      <c r="R84" s="16">
        <v>2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5">
        <f t="shared" si="12"/>
        <v>6</v>
      </c>
      <c r="AA84" s="50">
        <f t="shared" si="13"/>
        <v>0.06622516556291391</v>
      </c>
      <c r="AB84" s="51">
        <f t="shared" si="11"/>
        <v>0.3</v>
      </c>
      <c r="AC84">
        <v>73</v>
      </c>
      <c r="AD84" s="52" t="s">
        <v>184</v>
      </c>
      <c r="AE84">
        <v>0.033112582781456956</v>
      </c>
      <c r="AF84">
        <f t="shared" si="14"/>
        <v>99.95584988962474</v>
      </c>
      <c r="AH84" s="52"/>
      <c r="AI84" s="28"/>
      <c r="AJ84" s="28"/>
      <c r="AK84" s="85"/>
      <c r="AL84" s="83"/>
    </row>
    <row r="85" spans="1:38" ht="14.25">
      <c r="A85">
        <v>78</v>
      </c>
      <c r="B85" s="52" t="s">
        <v>27</v>
      </c>
      <c r="C85" s="23">
        <v>142</v>
      </c>
      <c r="D85" s="23">
        <v>130</v>
      </c>
      <c r="E85" s="23">
        <v>121</v>
      </c>
      <c r="F85" s="23">
        <v>185</v>
      </c>
      <c r="G85" s="23">
        <v>190</v>
      </c>
      <c r="H85" s="28">
        <v>179</v>
      </c>
      <c r="I85" s="28">
        <v>169</v>
      </c>
      <c r="J85" s="28">
        <v>173</v>
      </c>
      <c r="K85" s="85">
        <f t="shared" si="10"/>
        <v>4</v>
      </c>
      <c r="L85" s="83">
        <f t="shared" si="9"/>
        <v>0.023668639053254437</v>
      </c>
      <c r="M85" s="25"/>
      <c r="N85" s="77">
        <v>85</v>
      </c>
      <c r="O85" s="81">
        <v>39</v>
      </c>
      <c r="P85" s="16">
        <v>76</v>
      </c>
      <c r="Q85" s="16">
        <v>61</v>
      </c>
      <c r="R85" s="16">
        <v>30</v>
      </c>
      <c r="S85" s="16">
        <v>24</v>
      </c>
      <c r="T85" s="16">
        <v>22</v>
      </c>
      <c r="U85" s="16">
        <v>12</v>
      </c>
      <c r="V85" s="16">
        <v>50</v>
      </c>
      <c r="W85" s="16">
        <v>46</v>
      </c>
      <c r="X85" s="16">
        <v>30</v>
      </c>
      <c r="Y85" s="16">
        <v>62</v>
      </c>
      <c r="Z85" s="15">
        <f t="shared" si="12"/>
        <v>537</v>
      </c>
      <c r="AA85" s="50">
        <f t="shared" si="13"/>
        <v>5.927152317880795</v>
      </c>
      <c r="AB85" s="51">
        <f t="shared" si="11"/>
        <v>3.1775147928994083</v>
      </c>
      <c r="AC85">
        <v>74</v>
      </c>
      <c r="AD85" s="52" t="s">
        <v>94</v>
      </c>
      <c r="AE85">
        <v>0.02207505518763797</v>
      </c>
      <c r="AF85">
        <f t="shared" si="14"/>
        <v>99.97792494481239</v>
      </c>
      <c r="AH85" s="52"/>
      <c r="AI85" s="28"/>
      <c r="AJ85" s="28"/>
      <c r="AK85" s="85"/>
      <c r="AL85" s="83"/>
    </row>
    <row r="86" spans="1:38" ht="14.25">
      <c r="A86">
        <v>79</v>
      </c>
      <c r="B86" s="52" t="s">
        <v>137</v>
      </c>
      <c r="C86" s="23">
        <v>215</v>
      </c>
      <c r="D86" s="23">
        <v>253</v>
      </c>
      <c r="E86" s="23">
        <v>256</v>
      </c>
      <c r="F86" s="23">
        <v>312</v>
      </c>
      <c r="G86" s="23">
        <v>285</v>
      </c>
      <c r="H86" s="28">
        <v>264</v>
      </c>
      <c r="I86" s="28">
        <v>289</v>
      </c>
      <c r="J86" s="28">
        <v>292</v>
      </c>
      <c r="K86" s="85">
        <f t="shared" si="10"/>
        <v>3</v>
      </c>
      <c r="L86" s="83">
        <f t="shared" si="9"/>
        <v>0.010380622837370242</v>
      </c>
      <c r="M86" s="25"/>
      <c r="N86" s="77">
        <v>40</v>
      </c>
      <c r="O86" s="81">
        <v>32</v>
      </c>
      <c r="P86" s="16">
        <v>9</v>
      </c>
      <c r="Q86" s="16">
        <v>41</v>
      </c>
      <c r="R86" s="16">
        <v>12</v>
      </c>
      <c r="S86" s="15">
        <v>20</v>
      </c>
      <c r="T86" s="16">
        <v>19</v>
      </c>
      <c r="U86" s="16">
        <v>25</v>
      </c>
      <c r="V86" s="16">
        <v>34</v>
      </c>
      <c r="W86" s="16">
        <v>42</v>
      </c>
      <c r="X86" s="16">
        <v>26</v>
      </c>
      <c r="Y86" s="16">
        <v>23</v>
      </c>
      <c r="Z86" s="15">
        <f t="shared" si="12"/>
        <v>323</v>
      </c>
      <c r="AA86" s="50">
        <f t="shared" si="13"/>
        <v>3.5651214128035322</v>
      </c>
      <c r="AB86" s="51">
        <f t="shared" si="11"/>
        <v>1.1176470588235294</v>
      </c>
      <c r="AC86">
        <v>75</v>
      </c>
      <c r="AD86" s="52" t="s">
        <v>106</v>
      </c>
      <c r="AE86">
        <v>0.02207505518763797</v>
      </c>
      <c r="AF86">
        <f t="shared" si="14"/>
        <v>100.00000000000003</v>
      </c>
      <c r="AH86" s="52"/>
      <c r="AI86" s="28"/>
      <c r="AJ86" s="28"/>
      <c r="AK86" s="85"/>
      <c r="AL86" s="83"/>
    </row>
    <row r="87" spans="1:38" ht="14.25">
      <c r="A87">
        <v>80</v>
      </c>
      <c r="B87" s="52" t="s">
        <v>7</v>
      </c>
      <c r="C87" s="23">
        <v>197</v>
      </c>
      <c r="D87" s="23">
        <v>209</v>
      </c>
      <c r="E87" s="23">
        <v>262</v>
      </c>
      <c r="F87" s="23">
        <v>222</v>
      </c>
      <c r="G87" s="23">
        <v>210</v>
      </c>
      <c r="H87" s="28">
        <v>250</v>
      </c>
      <c r="I87" s="28">
        <v>220</v>
      </c>
      <c r="J87" s="28">
        <v>190</v>
      </c>
      <c r="K87" s="85">
        <f t="shared" si="10"/>
        <v>-30</v>
      </c>
      <c r="L87" s="83">
        <f t="shared" si="9"/>
        <v>-0.13636363636363635</v>
      </c>
      <c r="M87" s="25"/>
      <c r="N87" s="77">
        <v>6</v>
      </c>
      <c r="O87" s="81">
        <v>10</v>
      </c>
      <c r="P87" s="16">
        <v>5</v>
      </c>
      <c r="Q87" s="16">
        <v>5</v>
      </c>
      <c r="R87" s="16">
        <v>5</v>
      </c>
      <c r="S87" s="16">
        <v>1</v>
      </c>
      <c r="T87" s="16">
        <v>1</v>
      </c>
      <c r="U87" s="16">
        <v>0</v>
      </c>
      <c r="V87" s="16">
        <v>13</v>
      </c>
      <c r="W87" s="16">
        <v>3</v>
      </c>
      <c r="X87" s="16">
        <v>1</v>
      </c>
      <c r="Y87" s="16">
        <v>5</v>
      </c>
      <c r="Z87" s="15">
        <f t="shared" si="12"/>
        <v>55</v>
      </c>
      <c r="AA87" s="50">
        <f t="shared" si="13"/>
        <v>0.6070640176600441</v>
      </c>
      <c r="AB87" s="51">
        <f t="shared" si="11"/>
        <v>0.25</v>
      </c>
      <c r="AC87">
        <v>76</v>
      </c>
      <c r="AD87" s="52" t="s">
        <v>207</v>
      </c>
      <c r="AE87">
        <v>0</v>
      </c>
      <c r="AF87">
        <f t="shared" si="14"/>
        <v>100.00000000000003</v>
      </c>
      <c r="AH87" s="52"/>
      <c r="AI87" s="28"/>
      <c r="AJ87" s="28"/>
      <c r="AK87" s="85"/>
      <c r="AL87" s="83"/>
    </row>
    <row r="88" spans="1:38" ht="14.25">
      <c r="A88">
        <v>81</v>
      </c>
      <c r="B88" s="52" t="s">
        <v>19</v>
      </c>
      <c r="C88" s="23">
        <v>86</v>
      </c>
      <c r="D88" s="23">
        <v>38</v>
      </c>
      <c r="E88" s="23">
        <v>109</v>
      </c>
      <c r="F88" s="23">
        <v>87</v>
      </c>
      <c r="G88" s="23">
        <v>133</v>
      </c>
      <c r="H88" s="28">
        <v>120</v>
      </c>
      <c r="I88" s="28">
        <v>121</v>
      </c>
      <c r="J88" s="28">
        <v>157</v>
      </c>
      <c r="K88" s="85">
        <f t="shared" si="10"/>
        <v>36</v>
      </c>
      <c r="L88" s="83">
        <f t="shared" si="9"/>
        <v>0.2975206611570248</v>
      </c>
      <c r="M88" s="25"/>
      <c r="N88" s="77">
        <v>0</v>
      </c>
      <c r="O88" s="81">
        <v>0</v>
      </c>
      <c r="P88" s="16">
        <v>0</v>
      </c>
      <c r="Q88" s="16">
        <v>6</v>
      </c>
      <c r="R88" s="16">
        <v>0</v>
      </c>
      <c r="S88" s="16">
        <v>1</v>
      </c>
      <c r="T88" s="15">
        <v>0</v>
      </c>
      <c r="U88" s="16">
        <v>2</v>
      </c>
      <c r="V88" s="16">
        <v>8</v>
      </c>
      <c r="W88" s="16">
        <v>2</v>
      </c>
      <c r="X88" s="16">
        <v>0</v>
      </c>
      <c r="Y88" s="16">
        <v>1</v>
      </c>
      <c r="Z88" s="15">
        <f t="shared" si="12"/>
        <v>20</v>
      </c>
      <c r="AA88" s="50">
        <f t="shared" si="13"/>
        <v>0.22075055187637968</v>
      </c>
      <c r="AB88" s="51">
        <f t="shared" si="11"/>
        <v>0.1652892561983471</v>
      </c>
      <c r="AC88">
        <v>77</v>
      </c>
      <c r="AD88" s="52" t="s">
        <v>182</v>
      </c>
      <c r="AE88">
        <v>0</v>
      </c>
      <c r="AF88">
        <f t="shared" si="14"/>
        <v>100.00000000000003</v>
      </c>
      <c r="AH88" s="52"/>
      <c r="AI88" s="28"/>
      <c r="AJ88" s="28"/>
      <c r="AK88" s="85"/>
      <c r="AL88" s="83"/>
    </row>
    <row r="89" spans="1:38" ht="14.25">
      <c r="A89">
        <v>82</v>
      </c>
      <c r="B89" s="52" t="s">
        <v>263</v>
      </c>
      <c r="C89" s="23">
        <v>45</v>
      </c>
      <c r="D89" s="23">
        <v>50</v>
      </c>
      <c r="E89" s="23">
        <v>55</v>
      </c>
      <c r="F89" s="23">
        <v>60</v>
      </c>
      <c r="G89" s="23">
        <v>75</v>
      </c>
      <c r="H89" s="28">
        <v>100</v>
      </c>
      <c r="I89" s="28">
        <v>71</v>
      </c>
      <c r="J89" s="28">
        <v>60</v>
      </c>
      <c r="K89" s="85">
        <f t="shared" si="10"/>
        <v>-11</v>
      </c>
      <c r="L89" s="83">
        <f t="shared" si="9"/>
        <v>-0.15492957746478872</v>
      </c>
      <c r="M89" s="25"/>
      <c r="N89" s="77"/>
      <c r="O89" s="81"/>
      <c r="P89" s="16"/>
      <c r="Q89" s="16"/>
      <c r="R89" s="16"/>
      <c r="S89" s="16"/>
      <c r="T89" s="15"/>
      <c r="U89" s="16"/>
      <c r="V89" s="16"/>
      <c r="W89" s="16"/>
      <c r="X89" s="16"/>
      <c r="Y89" s="16"/>
      <c r="Z89" s="15"/>
      <c r="AA89" s="50"/>
      <c r="AB89" s="51"/>
      <c r="AD89" s="52"/>
      <c r="AH89" s="52"/>
      <c r="AI89" s="28"/>
      <c r="AJ89" s="28"/>
      <c r="AK89" s="85"/>
      <c r="AL89" s="83"/>
    </row>
    <row r="90" spans="1:38" ht="14.25">
      <c r="A90">
        <v>83</v>
      </c>
      <c r="B90" s="52" t="s">
        <v>185</v>
      </c>
      <c r="C90" s="23"/>
      <c r="D90" s="23"/>
      <c r="E90" s="23"/>
      <c r="F90" s="23"/>
      <c r="G90" s="23"/>
      <c r="H90" s="28"/>
      <c r="I90" s="28">
        <v>50</v>
      </c>
      <c r="J90" s="28">
        <v>51</v>
      </c>
      <c r="K90" s="85">
        <f t="shared" si="10"/>
        <v>1</v>
      </c>
      <c r="L90" s="83">
        <f t="shared" si="9"/>
        <v>0.02</v>
      </c>
      <c r="M90" s="25"/>
      <c r="N90" s="77">
        <v>0</v>
      </c>
      <c r="O90" s="81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5">
        <f t="shared" si="12"/>
        <v>0</v>
      </c>
      <c r="AA90" s="50">
        <f t="shared" si="13"/>
        <v>0</v>
      </c>
      <c r="AB90" s="51">
        <f>+Z90/I90</f>
        <v>0</v>
      </c>
      <c r="AC90">
        <v>78</v>
      </c>
      <c r="AD90" s="52" t="s">
        <v>115</v>
      </c>
      <c r="AE90">
        <v>0</v>
      </c>
      <c r="AF90">
        <f>+AF88+AE90</f>
        <v>100.00000000000003</v>
      </c>
      <c r="AH90" s="52"/>
      <c r="AI90" s="28"/>
      <c r="AJ90" s="28"/>
      <c r="AK90" s="85"/>
      <c r="AL90" s="83"/>
    </row>
    <row r="91" spans="1:38" ht="14.25">
      <c r="A91">
        <v>84</v>
      </c>
      <c r="B91" s="52" t="s">
        <v>138</v>
      </c>
      <c r="C91" s="23">
        <v>276</v>
      </c>
      <c r="D91" s="23">
        <v>292</v>
      </c>
      <c r="E91" s="23">
        <v>321</v>
      </c>
      <c r="F91" s="23">
        <v>374</v>
      </c>
      <c r="G91" s="23">
        <v>337</v>
      </c>
      <c r="H91" s="28">
        <v>300</v>
      </c>
      <c r="I91" s="28">
        <v>313</v>
      </c>
      <c r="J91" s="28">
        <v>300</v>
      </c>
      <c r="K91" s="85">
        <f t="shared" si="10"/>
        <v>-13</v>
      </c>
      <c r="L91" s="83">
        <f t="shared" si="9"/>
        <v>-0.04153354632587859</v>
      </c>
      <c r="M91" s="25"/>
      <c r="N91" s="77">
        <v>35</v>
      </c>
      <c r="O91" s="81">
        <v>53</v>
      </c>
      <c r="P91" s="16">
        <v>66</v>
      </c>
      <c r="Q91" s="16">
        <v>9</v>
      </c>
      <c r="R91" s="16">
        <v>9</v>
      </c>
      <c r="S91" s="16">
        <v>9</v>
      </c>
      <c r="T91" s="16">
        <v>2</v>
      </c>
      <c r="U91" s="16">
        <v>7</v>
      </c>
      <c r="V91" s="16">
        <v>23</v>
      </c>
      <c r="W91" s="16">
        <v>18</v>
      </c>
      <c r="X91" s="16">
        <v>41</v>
      </c>
      <c r="Y91" s="16">
        <v>6</v>
      </c>
      <c r="Z91" s="15">
        <f t="shared" si="12"/>
        <v>278</v>
      </c>
      <c r="AA91" s="50">
        <f t="shared" si="13"/>
        <v>3.068432671081678</v>
      </c>
      <c r="AB91" s="51">
        <f>+Z91/I91</f>
        <v>0.8881789137380192</v>
      </c>
      <c r="AC91">
        <v>79</v>
      </c>
      <c r="AD91" s="52" t="s">
        <v>154</v>
      </c>
      <c r="AE91">
        <v>0</v>
      </c>
      <c r="AF91">
        <f t="shared" si="14"/>
        <v>100.00000000000003</v>
      </c>
      <c r="AH91" s="1"/>
      <c r="AI91" s="28"/>
      <c r="AJ91" s="28"/>
      <c r="AK91" s="85"/>
      <c r="AL91" s="83"/>
    </row>
    <row r="92" spans="1:38" ht="14.25">
      <c r="A92">
        <v>85</v>
      </c>
      <c r="B92" s="52" t="s">
        <v>233</v>
      </c>
      <c r="C92" s="23"/>
      <c r="D92" s="23"/>
      <c r="E92" s="23"/>
      <c r="F92" s="23"/>
      <c r="G92" s="23"/>
      <c r="H92" s="28"/>
      <c r="I92" s="28"/>
      <c r="J92" s="28">
        <v>32</v>
      </c>
      <c r="K92" s="85">
        <f t="shared" si="10"/>
        <v>32</v>
      </c>
      <c r="L92" s="83" t="e">
        <f t="shared" si="9"/>
        <v>#DIV/0!</v>
      </c>
      <c r="M92" s="25"/>
      <c r="N92" s="77"/>
      <c r="O92" s="81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5"/>
      <c r="AA92" s="50"/>
      <c r="AB92" s="51"/>
      <c r="AD92" s="52"/>
      <c r="AI92" s="86"/>
      <c r="AJ92" s="86"/>
      <c r="AK92" s="87"/>
      <c r="AL92" s="88"/>
    </row>
    <row r="93" spans="1:38" ht="14.25">
      <c r="A93">
        <v>86</v>
      </c>
      <c r="B93" s="52" t="s">
        <v>139</v>
      </c>
      <c r="C93" s="23">
        <v>45</v>
      </c>
      <c r="D93" s="23">
        <v>55</v>
      </c>
      <c r="E93" s="23">
        <v>60</v>
      </c>
      <c r="F93" s="23">
        <v>52</v>
      </c>
      <c r="G93" s="23">
        <v>79</v>
      </c>
      <c r="H93" s="28">
        <v>66</v>
      </c>
      <c r="I93" s="28">
        <v>63</v>
      </c>
      <c r="J93" s="28">
        <v>60</v>
      </c>
      <c r="K93" s="85">
        <f t="shared" si="10"/>
        <v>-3</v>
      </c>
      <c r="L93" s="83">
        <f t="shared" si="9"/>
        <v>-0.047619047619047616</v>
      </c>
      <c r="M93" s="25"/>
      <c r="N93" s="77">
        <v>13</v>
      </c>
      <c r="O93" s="81">
        <v>3</v>
      </c>
      <c r="P93" s="16">
        <v>5</v>
      </c>
      <c r="Q93" s="16">
        <v>0</v>
      </c>
      <c r="R93" s="16">
        <v>5</v>
      </c>
      <c r="S93" s="16">
        <v>0</v>
      </c>
      <c r="T93" s="16">
        <v>0</v>
      </c>
      <c r="U93" s="16">
        <v>0</v>
      </c>
      <c r="V93" s="16">
        <v>2</v>
      </c>
      <c r="W93" s="16">
        <v>2</v>
      </c>
      <c r="X93" s="16">
        <v>0</v>
      </c>
      <c r="Y93" s="16">
        <v>2</v>
      </c>
      <c r="Z93" s="15">
        <f t="shared" si="12"/>
        <v>32</v>
      </c>
      <c r="AA93" s="50">
        <f t="shared" si="13"/>
        <v>0.35320088300220753</v>
      </c>
      <c r="AB93" s="51">
        <f>+Z93/I93</f>
        <v>0.5079365079365079</v>
      </c>
      <c r="AC93">
        <v>80</v>
      </c>
      <c r="AD93" s="52" t="s">
        <v>130</v>
      </c>
      <c r="AE93">
        <v>0</v>
      </c>
      <c r="AF93">
        <f>+AF91+AE93</f>
        <v>100.00000000000003</v>
      </c>
      <c r="AH93" s="1"/>
      <c r="AI93" s="1"/>
      <c r="AJ93" s="1"/>
      <c r="AK93" s="1"/>
      <c r="AL93" s="83"/>
    </row>
    <row r="94" spans="2:34" ht="14.25">
      <c r="B94" s="52"/>
      <c r="K94" s="1"/>
      <c r="L94" s="83"/>
      <c r="M94" s="25"/>
      <c r="N94" s="77">
        <v>12</v>
      </c>
      <c r="O94" s="81">
        <v>7</v>
      </c>
      <c r="P94" s="16">
        <v>8</v>
      </c>
      <c r="Q94" s="16">
        <v>9</v>
      </c>
      <c r="R94" s="16">
        <v>1</v>
      </c>
      <c r="S94" s="16">
        <v>0</v>
      </c>
      <c r="T94" s="16">
        <v>2</v>
      </c>
      <c r="U94" s="16">
        <v>0</v>
      </c>
      <c r="V94" s="16">
        <v>7</v>
      </c>
      <c r="W94" s="16">
        <v>5</v>
      </c>
      <c r="X94" s="16">
        <v>4</v>
      </c>
      <c r="Y94" s="16">
        <v>3</v>
      </c>
      <c r="Z94" s="15">
        <f t="shared" si="12"/>
        <v>58</v>
      </c>
      <c r="AA94" s="50">
        <f t="shared" si="13"/>
        <v>0.6401766004415012</v>
      </c>
      <c r="AB94" s="51">
        <f>+Z94/I89</f>
        <v>0.8169014084507042</v>
      </c>
      <c r="AC94">
        <v>81</v>
      </c>
      <c r="AD94" s="52" t="s">
        <v>185</v>
      </c>
      <c r="AE94">
        <v>0</v>
      </c>
      <c r="AF94">
        <f t="shared" si="14"/>
        <v>100.00000000000003</v>
      </c>
      <c r="AH94" s="1"/>
    </row>
    <row r="95" spans="3:31" ht="14.25">
      <c r="C95" s="47">
        <f aca="true" t="shared" si="15" ref="C95:J95">SUM(C8:C93)</f>
        <v>7142</v>
      </c>
      <c r="D95" s="47">
        <f t="shared" si="15"/>
        <v>7171</v>
      </c>
      <c r="E95" s="47">
        <f t="shared" si="15"/>
        <v>7407</v>
      </c>
      <c r="F95" s="47">
        <f t="shared" si="15"/>
        <v>7738</v>
      </c>
      <c r="G95" s="47">
        <f t="shared" si="15"/>
        <v>7729</v>
      </c>
      <c r="H95" s="47">
        <f t="shared" si="15"/>
        <v>8195</v>
      </c>
      <c r="I95" s="47">
        <f t="shared" si="15"/>
        <v>9517</v>
      </c>
      <c r="J95" s="47">
        <f t="shared" si="15"/>
        <v>9893</v>
      </c>
      <c r="K95" s="22">
        <f>+I95-H95</f>
        <v>1322</v>
      </c>
      <c r="L95" s="83">
        <f>+K95/I95</f>
        <v>0.1389093201639172</v>
      </c>
      <c r="M95" s="22"/>
      <c r="N95" s="16">
        <f>SUM(N8:N94)</f>
        <v>1353</v>
      </c>
      <c r="O95" s="16">
        <f aca="true" t="shared" si="16" ref="O95:Y95">SUM(O8:O94)</f>
        <v>836</v>
      </c>
      <c r="P95" s="16">
        <f t="shared" si="16"/>
        <v>1088</v>
      </c>
      <c r="Q95" s="16">
        <f t="shared" si="16"/>
        <v>952</v>
      </c>
      <c r="R95" s="16">
        <f t="shared" si="16"/>
        <v>454</v>
      </c>
      <c r="S95" s="16">
        <f t="shared" si="16"/>
        <v>414</v>
      </c>
      <c r="T95" s="16">
        <f t="shared" si="16"/>
        <v>323</v>
      </c>
      <c r="U95" s="16">
        <f t="shared" si="16"/>
        <v>312</v>
      </c>
      <c r="V95" s="16">
        <f t="shared" si="16"/>
        <v>1100</v>
      </c>
      <c r="W95" s="16">
        <f t="shared" si="16"/>
        <v>859</v>
      </c>
      <c r="X95" s="16">
        <f t="shared" si="16"/>
        <v>577</v>
      </c>
      <c r="Y95" s="16">
        <f t="shared" si="16"/>
        <v>792</v>
      </c>
      <c r="Z95" s="15">
        <f t="shared" si="12"/>
        <v>9060</v>
      </c>
      <c r="AA95" s="50">
        <f t="shared" si="13"/>
        <v>100</v>
      </c>
      <c r="AE95">
        <v>100</v>
      </c>
    </row>
    <row r="96" ht="14.25">
      <c r="H96" s="52"/>
    </row>
    <row r="97" ht="14.25">
      <c r="H97" s="52"/>
    </row>
    <row r="98" ht="14.25">
      <c r="H98" s="52"/>
    </row>
    <row r="101" spans="4:5" ht="14.25">
      <c r="D101" s="52"/>
      <c r="E101" s="63"/>
    </row>
    <row r="102" spans="4:5" ht="14.25">
      <c r="D102" s="52"/>
      <c r="E102" s="63"/>
    </row>
    <row r="103" spans="4:5" ht="14.25">
      <c r="D103" s="52"/>
      <c r="E103" s="63"/>
    </row>
    <row r="104" spans="4:5" ht="14.25">
      <c r="D104" s="52"/>
      <c r="E104" s="63"/>
    </row>
    <row r="105" spans="4:5" ht="14.25">
      <c r="D105" s="52"/>
      <c r="E105" s="63"/>
    </row>
    <row r="106" spans="4:5" ht="14.25">
      <c r="D106" s="52"/>
      <c r="E106" s="63"/>
    </row>
    <row r="107" spans="4:5" ht="14.25">
      <c r="D107" s="52"/>
      <c r="E107" s="63"/>
    </row>
    <row r="108" spans="4:5" ht="14.25">
      <c r="D108" s="52"/>
      <c r="E108" s="63"/>
    </row>
    <row r="109" spans="4:17" ht="14.25">
      <c r="D109" s="52"/>
      <c r="E109" s="63"/>
      <c r="Q109" s="23"/>
    </row>
    <row r="110" spans="4:17" ht="14.25">
      <c r="D110" s="52"/>
      <c r="E110" s="63"/>
      <c r="Q110" s="23"/>
    </row>
    <row r="111" spans="4:17" ht="14.25">
      <c r="D111" s="52"/>
      <c r="E111" s="63"/>
      <c r="Q111" s="23"/>
    </row>
    <row r="112" spans="4:17" ht="14.25">
      <c r="D112" s="52"/>
      <c r="E112" s="63"/>
      <c r="Q112" s="23"/>
    </row>
    <row r="113" spans="4:18" ht="14.25">
      <c r="D113" s="52"/>
      <c r="E113" s="63"/>
      <c r="Q113" s="23"/>
      <c r="R113" s="2"/>
    </row>
    <row r="114" spans="4:17" ht="14.25">
      <c r="D114" s="52"/>
      <c r="E114" s="63"/>
      <c r="Q114" s="19"/>
    </row>
    <row r="115" spans="2:17" ht="14.25">
      <c r="B115" s="48"/>
      <c r="C115" s="2"/>
      <c r="D115" s="52"/>
      <c r="E115" s="63"/>
      <c r="H115" s="48"/>
      <c r="I115" s="48"/>
      <c r="J115" s="48"/>
      <c r="K115" s="2"/>
      <c r="L115" s="2"/>
      <c r="M115" s="2"/>
      <c r="N115" s="82"/>
      <c r="O115" s="82"/>
      <c r="Q115" s="19"/>
    </row>
    <row r="116" spans="4:17" ht="14.25">
      <c r="D116" s="52"/>
      <c r="E116" s="63"/>
      <c r="Q116" s="19"/>
    </row>
    <row r="117" spans="4:17" ht="14.25">
      <c r="D117" s="52"/>
      <c r="E117" s="63"/>
      <c r="Q117" s="19"/>
    </row>
    <row r="118" spans="4:17" ht="14.25">
      <c r="D118" s="52"/>
      <c r="E118" s="63"/>
      <c r="Q118" s="19"/>
    </row>
    <row r="119" spans="4:17" ht="14.25">
      <c r="D119" s="52"/>
      <c r="E119" s="63"/>
      <c r="Q119" s="19"/>
    </row>
    <row r="120" spans="4:17" ht="14.25">
      <c r="D120" s="52"/>
      <c r="E120" s="63"/>
      <c r="Q120" s="19"/>
    </row>
    <row r="121" spans="4:17" ht="14.25">
      <c r="D121" s="52"/>
      <c r="E121" s="63"/>
      <c r="Q121" s="19"/>
    </row>
    <row r="122" spans="4:17" ht="14.25">
      <c r="D122" s="52"/>
      <c r="E122" s="63"/>
      <c r="Q122" s="19"/>
    </row>
    <row r="123" spans="4:17" ht="14.25">
      <c r="D123" s="52"/>
      <c r="E123" s="63"/>
      <c r="Q123" s="19"/>
    </row>
    <row r="124" spans="4:17" ht="14.25">
      <c r="D124" s="52"/>
      <c r="E124" s="63"/>
      <c r="Q124" s="19"/>
    </row>
    <row r="125" spans="4:17" ht="14.25">
      <c r="D125" s="52"/>
      <c r="E125" s="63"/>
      <c r="Q125" s="19"/>
    </row>
    <row r="126" spans="4:17" ht="14.25">
      <c r="D126" s="52"/>
      <c r="E126" s="63"/>
      <c r="Q126" s="19"/>
    </row>
    <row r="127" spans="4:17" ht="14.25">
      <c r="D127" s="52"/>
      <c r="E127" s="63"/>
      <c r="Q127" s="19"/>
    </row>
    <row r="128" spans="4:17" ht="14.25">
      <c r="D128" s="52"/>
      <c r="E128" s="63"/>
      <c r="Q128" s="19"/>
    </row>
    <row r="129" spans="4:17" ht="14.25">
      <c r="D129" s="52"/>
      <c r="E129" s="63"/>
      <c r="Q129" s="19"/>
    </row>
    <row r="130" spans="4:17" ht="14.25">
      <c r="D130" s="52"/>
      <c r="E130" s="63"/>
      <c r="Q130" s="19"/>
    </row>
    <row r="131" spans="4:17" ht="14.25">
      <c r="D131" s="52"/>
      <c r="E131" s="63"/>
      <c r="Q131" s="19"/>
    </row>
    <row r="132" spans="4:17" ht="14.25">
      <c r="D132" s="52"/>
      <c r="E132" s="63"/>
      <c r="Q132" s="19"/>
    </row>
    <row r="133" spans="4:17" ht="14.25">
      <c r="D133" s="52"/>
      <c r="E133" s="63"/>
      <c r="Q133" s="19"/>
    </row>
    <row r="134" spans="4:17" ht="14.25">
      <c r="D134" s="52"/>
      <c r="E134" s="63"/>
      <c r="Q134" s="19"/>
    </row>
    <row r="135" spans="4:17" ht="14.25">
      <c r="D135" s="52"/>
      <c r="E135" s="63"/>
      <c r="Q135" s="19"/>
    </row>
    <row r="136" spans="4:5" ht="14.25">
      <c r="D136" s="52"/>
      <c r="E136" s="63"/>
    </row>
    <row r="137" spans="4:5" ht="14.25">
      <c r="D137" s="52"/>
      <c r="E137" s="63"/>
    </row>
    <row r="138" spans="4:5" ht="14.25">
      <c r="D138" s="52"/>
      <c r="E138" s="63"/>
    </row>
    <row r="139" spans="4:5" ht="14.25">
      <c r="D139" s="52"/>
      <c r="E139" s="63"/>
    </row>
    <row r="140" spans="4:5" ht="14.25">
      <c r="D140" s="52"/>
      <c r="E140" s="63"/>
    </row>
    <row r="141" spans="4:5" ht="14.25">
      <c r="D141" s="52"/>
      <c r="E141" s="63"/>
    </row>
    <row r="142" spans="4:5" ht="14.25">
      <c r="D142" s="52"/>
      <c r="E142" s="63"/>
    </row>
    <row r="143" spans="4:5" ht="14.25">
      <c r="D143" s="52"/>
      <c r="E143" s="63"/>
    </row>
    <row r="144" spans="4:5" ht="14.25">
      <c r="D144" s="52"/>
      <c r="E144" s="63"/>
    </row>
    <row r="145" spans="4:5" ht="14.25">
      <c r="D145" s="52"/>
      <c r="E145" s="63"/>
    </row>
    <row r="146" spans="4:5" ht="14.25">
      <c r="D146" s="52"/>
      <c r="E146" s="63"/>
    </row>
    <row r="147" spans="4:5" ht="14.25">
      <c r="D147" s="52"/>
      <c r="E147" s="63"/>
    </row>
    <row r="148" spans="4:5" ht="14.25">
      <c r="D148" s="52"/>
      <c r="E148" s="63"/>
    </row>
    <row r="149" spans="4:5" ht="14.25">
      <c r="D149" s="52"/>
      <c r="E149" s="63"/>
    </row>
    <row r="150" spans="4:5" ht="14.25">
      <c r="D150" s="52"/>
      <c r="E150" s="63"/>
    </row>
    <row r="151" spans="4:5" ht="14.25">
      <c r="D151" s="52"/>
      <c r="E151" s="63"/>
    </row>
    <row r="152" spans="4:5" ht="14.25">
      <c r="D152" s="52"/>
      <c r="E152" s="63"/>
    </row>
    <row r="153" spans="4:5" ht="14.25">
      <c r="D153" s="52"/>
      <c r="E153" s="63"/>
    </row>
    <row r="154" spans="4:5" ht="14.25">
      <c r="D154" s="52"/>
      <c r="E154" s="63"/>
    </row>
    <row r="155" spans="4:5" ht="14.25">
      <c r="D155" s="52"/>
      <c r="E155" s="63"/>
    </row>
    <row r="156" spans="4:5" ht="14.25">
      <c r="D156" s="52"/>
      <c r="E156" s="63"/>
    </row>
    <row r="157" spans="4:5" ht="14.25">
      <c r="D157" s="52"/>
      <c r="E157" s="63"/>
    </row>
    <row r="158" spans="4:5" ht="14.25">
      <c r="D158" s="52"/>
      <c r="E158" s="63"/>
    </row>
    <row r="159" spans="4:5" ht="14.25">
      <c r="D159" s="52"/>
      <c r="E159" s="63"/>
    </row>
    <row r="160" spans="4:5" ht="14.25">
      <c r="D160" s="52"/>
      <c r="E160" s="63"/>
    </row>
    <row r="161" spans="4:5" ht="14.25">
      <c r="D161" s="52"/>
      <c r="E161" s="63"/>
    </row>
    <row r="162" spans="4:5" ht="14.25">
      <c r="D162" s="52"/>
      <c r="E162" s="63"/>
    </row>
    <row r="163" spans="4:5" ht="14.25">
      <c r="D163" s="52"/>
      <c r="E163" s="63"/>
    </row>
    <row r="164" spans="4:5" ht="14.25">
      <c r="D164" s="52"/>
      <c r="E164" s="63"/>
    </row>
    <row r="165" spans="4:5" ht="14.25">
      <c r="D165" s="52"/>
      <c r="E165" s="63"/>
    </row>
    <row r="166" spans="4:5" ht="14.25">
      <c r="D166" s="52"/>
      <c r="E166" s="63"/>
    </row>
    <row r="167" spans="4:5" ht="14.25">
      <c r="D167" s="52"/>
      <c r="E167" s="63"/>
    </row>
    <row r="168" spans="4:5" ht="14.25">
      <c r="D168" s="52"/>
      <c r="E168" s="63"/>
    </row>
    <row r="169" spans="4:5" ht="14.25">
      <c r="D169" s="52"/>
      <c r="E169" s="63"/>
    </row>
    <row r="170" spans="4:5" ht="14.25">
      <c r="D170" s="52"/>
      <c r="E170" s="63"/>
    </row>
    <row r="171" spans="4:5" ht="14.25">
      <c r="D171" s="52"/>
      <c r="E171" s="63"/>
    </row>
    <row r="172" spans="4:5" ht="14.25">
      <c r="D172" s="52"/>
      <c r="E172" s="63"/>
    </row>
    <row r="173" spans="4:5" ht="14.25">
      <c r="D173" s="52"/>
      <c r="E173" s="63"/>
    </row>
    <row r="174" spans="4:5" ht="14.25">
      <c r="D174" s="52"/>
      <c r="E174" s="63"/>
    </row>
    <row r="175" spans="4:5" ht="14.25">
      <c r="D175" s="52"/>
      <c r="E175" s="63"/>
    </row>
    <row r="176" spans="4:5" ht="14.25">
      <c r="D176" s="52"/>
      <c r="E176" s="63"/>
    </row>
  </sheetData>
  <sheetProtection/>
  <printOptions/>
  <pageMargins left="0.49" right="0.45" top="0.56" bottom="0.54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1">
      <selection activeCell="M4" sqref="M4"/>
    </sheetView>
  </sheetViews>
  <sheetFormatPr defaultColWidth="9.140625" defaultRowHeight="12.75"/>
  <sheetData>
    <row r="1" spans="1:8" ht="12.75">
      <c r="A1" s="4" t="s">
        <v>2</v>
      </c>
      <c r="B1" s="18" t="s">
        <v>21</v>
      </c>
      <c r="C1" s="18" t="s">
        <v>22</v>
      </c>
      <c r="D1" s="4"/>
      <c r="E1" s="4" t="s">
        <v>2</v>
      </c>
      <c r="F1" s="4"/>
      <c r="G1" s="18" t="s">
        <v>21</v>
      </c>
      <c r="H1" s="18" t="s">
        <v>22</v>
      </c>
    </row>
    <row r="2" spans="1:8" ht="12.75">
      <c r="A2" s="18" t="s">
        <v>23</v>
      </c>
      <c r="B2" s="18" t="s">
        <v>25</v>
      </c>
      <c r="C2" s="18" t="s">
        <v>25</v>
      </c>
      <c r="D2" s="4"/>
      <c r="E2" s="18" t="s">
        <v>23</v>
      </c>
      <c r="F2" s="18" t="s">
        <v>24</v>
      </c>
      <c r="G2" s="18" t="s">
        <v>25</v>
      </c>
      <c r="H2" s="18" t="s">
        <v>25</v>
      </c>
    </row>
    <row r="3" spans="1:8" ht="12.75">
      <c r="A3" s="17">
        <v>20</v>
      </c>
      <c r="B3" s="17">
        <v>30</v>
      </c>
      <c r="C3" s="17">
        <v>26</v>
      </c>
      <c r="D3" s="19"/>
      <c r="E3" s="17">
        <v>400</v>
      </c>
      <c r="F3" s="17">
        <v>409</v>
      </c>
      <c r="G3" s="17">
        <v>2.963</v>
      </c>
      <c r="H3" s="17">
        <v>3.2</v>
      </c>
    </row>
    <row r="4" spans="1:8" ht="12.75">
      <c r="A4" s="17">
        <v>30</v>
      </c>
      <c r="B4" s="17">
        <v>29.467</v>
      </c>
      <c r="C4" s="17">
        <v>17</v>
      </c>
      <c r="D4" s="19"/>
      <c r="E4" s="17">
        <v>410</v>
      </c>
      <c r="F4" s="17">
        <v>419</v>
      </c>
      <c r="G4" s="17">
        <v>2.915</v>
      </c>
      <c r="H4" s="17">
        <v>2.7</v>
      </c>
    </row>
    <row r="5" spans="1:8" ht="12.75">
      <c r="A5" s="17">
        <v>35</v>
      </c>
      <c r="B5" s="17">
        <v>23.299</v>
      </c>
      <c r="C5" s="17">
        <v>17</v>
      </c>
      <c r="D5" s="19"/>
      <c r="E5" s="17">
        <v>420</v>
      </c>
      <c r="F5" s="17">
        <v>429</v>
      </c>
      <c r="G5" s="17">
        <v>2.87</v>
      </c>
      <c r="H5" s="17">
        <v>2.7</v>
      </c>
    </row>
    <row r="6" spans="1:8" ht="12.75">
      <c r="A6" s="17">
        <v>40</v>
      </c>
      <c r="B6" s="17">
        <v>20.513</v>
      </c>
      <c r="C6" s="17">
        <v>17</v>
      </c>
      <c r="D6" s="19"/>
      <c r="E6" s="17">
        <v>430</v>
      </c>
      <c r="F6" s="17">
        <v>439</v>
      </c>
      <c r="G6" s="17">
        <v>2.827</v>
      </c>
      <c r="H6" s="17">
        <v>2.7</v>
      </c>
    </row>
    <row r="7" spans="1:8" ht="12.75">
      <c r="A7" s="17">
        <v>45</v>
      </c>
      <c r="B7" s="17">
        <v>18.346</v>
      </c>
      <c r="C7" s="17">
        <v>17</v>
      </c>
      <c r="D7" s="19"/>
      <c r="E7" s="17">
        <v>440</v>
      </c>
      <c r="F7" s="17">
        <v>449</v>
      </c>
      <c r="G7" s="17">
        <v>2.786</v>
      </c>
      <c r="H7" s="17">
        <v>2.7</v>
      </c>
    </row>
    <row r="8" spans="1:8" ht="12.75">
      <c r="A8" s="17">
        <v>50</v>
      </c>
      <c r="B8" s="17">
        <v>16.613</v>
      </c>
      <c r="C8" s="17">
        <v>17</v>
      </c>
      <c r="D8" s="19"/>
      <c r="E8" s="17">
        <v>450</v>
      </c>
      <c r="F8" s="17">
        <v>459</v>
      </c>
      <c r="G8" s="17">
        <v>2.746</v>
      </c>
      <c r="H8" s="17">
        <v>2.7</v>
      </c>
    </row>
    <row r="9" spans="1:8" ht="12.75">
      <c r="A9" s="17">
        <v>55</v>
      </c>
      <c r="B9" s="17">
        <v>15.195</v>
      </c>
      <c r="C9" s="17">
        <v>12</v>
      </c>
      <c r="D9" s="19"/>
      <c r="E9" s="17">
        <v>460</v>
      </c>
      <c r="F9" s="17">
        <v>469</v>
      </c>
      <c r="G9" s="17">
        <v>2.709</v>
      </c>
      <c r="H9" s="17">
        <v>2.7</v>
      </c>
    </row>
    <row r="10" spans="1:8" ht="12.75">
      <c r="A10" s="17">
        <v>60</v>
      </c>
      <c r="B10" s="17">
        <v>14.013</v>
      </c>
      <c r="C10" s="17">
        <v>12</v>
      </c>
      <c r="D10" s="19"/>
      <c r="E10" s="17">
        <v>470</v>
      </c>
      <c r="F10" s="17">
        <v>479</v>
      </c>
      <c r="G10" s="17">
        <v>2.673</v>
      </c>
      <c r="H10" s="17">
        <v>2.7</v>
      </c>
    </row>
    <row r="11" spans="1:8" ht="12.75">
      <c r="A11" s="17">
        <v>65</v>
      </c>
      <c r="B11" s="17">
        <v>13.013</v>
      </c>
      <c r="C11" s="17">
        <v>12</v>
      </c>
      <c r="D11" s="19"/>
      <c r="E11" s="17">
        <v>480</v>
      </c>
      <c r="F11" s="17">
        <v>489</v>
      </c>
      <c r="G11" s="17">
        <v>2.638</v>
      </c>
      <c r="H11" s="17">
        <v>2.7</v>
      </c>
    </row>
    <row r="12" spans="1:8" ht="12.75">
      <c r="A12" s="17">
        <v>70</v>
      </c>
      <c r="B12" s="17">
        <v>12.156</v>
      </c>
      <c r="C12" s="17">
        <v>12</v>
      </c>
      <c r="D12" s="19"/>
      <c r="E12" s="17">
        <v>490</v>
      </c>
      <c r="F12" s="17">
        <v>499</v>
      </c>
      <c r="G12" s="17">
        <v>2.605</v>
      </c>
      <c r="H12" s="17">
        <v>2.7</v>
      </c>
    </row>
    <row r="13" spans="1:8" ht="12.75">
      <c r="A13" s="17">
        <v>75</v>
      </c>
      <c r="B13" s="17">
        <v>11.413</v>
      </c>
      <c r="C13" s="17">
        <v>12</v>
      </c>
      <c r="D13" s="19"/>
      <c r="E13" s="17">
        <v>500</v>
      </c>
      <c r="F13" s="17">
        <v>509</v>
      </c>
      <c r="G13" s="17">
        <v>2.573</v>
      </c>
      <c r="H13" s="17">
        <v>2.7</v>
      </c>
    </row>
    <row r="14" spans="1:8" ht="12.75">
      <c r="A14" s="17">
        <v>80</v>
      </c>
      <c r="B14" s="17">
        <v>10.763</v>
      </c>
      <c r="C14" s="17">
        <v>9</v>
      </c>
      <c r="D14" s="19"/>
      <c r="E14" s="17">
        <v>510</v>
      </c>
      <c r="F14" s="17">
        <v>519</v>
      </c>
      <c r="G14" s="17">
        <v>2.542</v>
      </c>
      <c r="H14" s="17">
        <v>2.4</v>
      </c>
    </row>
    <row r="15" spans="1:8" ht="12.75">
      <c r="A15" s="17">
        <v>85</v>
      </c>
      <c r="B15" s="17">
        <v>10.189</v>
      </c>
      <c r="C15" s="17">
        <v>9</v>
      </c>
      <c r="D15" s="19"/>
      <c r="E15" s="17">
        <v>520</v>
      </c>
      <c r="F15" s="17">
        <v>529</v>
      </c>
      <c r="G15" s="17">
        <v>2.513</v>
      </c>
      <c r="H15" s="17">
        <v>2.4</v>
      </c>
    </row>
    <row r="16" spans="1:8" ht="12.75">
      <c r="A16" s="17">
        <v>90</v>
      </c>
      <c r="B16" s="17">
        <v>9.68</v>
      </c>
      <c r="C16" s="17">
        <v>9</v>
      </c>
      <c r="D16" s="19"/>
      <c r="E16" s="17">
        <v>530</v>
      </c>
      <c r="F16" s="17">
        <v>539</v>
      </c>
      <c r="G16" s="17">
        <v>2.485</v>
      </c>
      <c r="H16" s="17">
        <v>2.4</v>
      </c>
    </row>
    <row r="17" spans="1:8" ht="12.75">
      <c r="A17" s="17">
        <v>95</v>
      </c>
      <c r="B17" s="17">
        <v>9.224</v>
      </c>
      <c r="C17" s="17">
        <v>9</v>
      </c>
      <c r="D17" s="19"/>
      <c r="E17" s="17">
        <v>540</v>
      </c>
      <c r="F17" s="17">
        <v>549</v>
      </c>
      <c r="G17" s="17">
        <v>2.457</v>
      </c>
      <c r="H17" s="17">
        <v>2.4</v>
      </c>
    </row>
    <row r="18" spans="1:8" ht="12.75">
      <c r="A18" s="17">
        <v>100</v>
      </c>
      <c r="B18" s="17">
        <v>8.813</v>
      </c>
      <c r="C18" s="17">
        <v>9</v>
      </c>
      <c r="D18" s="19"/>
      <c r="E18" s="17">
        <v>550</v>
      </c>
      <c r="F18" s="17">
        <v>559</v>
      </c>
      <c r="G18" s="17">
        <v>2.431</v>
      </c>
      <c r="H18" s="17">
        <v>2.4</v>
      </c>
    </row>
    <row r="19" spans="1:8" ht="12.75">
      <c r="A19" s="17">
        <v>105</v>
      </c>
      <c r="B19" s="17">
        <v>8.442</v>
      </c>
      <c r="C19" s="17">
        <v>6</v>
      </c>
      <c r="D19" s="19"/>
      <c r="E19" s="17">
        <v>560</v>
      </c>
      <c r="F19" s="17">
        <v>569</v>
      </c>
      <c r="G19" s="17">
        <v>2.406</v>
      </c>
      <c r="H19" s="17">
        <v>2.4</v>
      </c>
    </row>
    <row r="20" spans="1:8" ht="12.75">
      <c r="A20" s="17">
        <v>110</v>
      </c>
      <c r="B20" s="17">
        <v>8.104</v>
      </c>
      <c r="C20" s="17">
        <v>6</v>
      </c>
      <c r="D20" s="19"/>
      <c r="E20" s="17">
        <v>570</v>
      </c>
      <c r="F20" s="17">
        <v>579</v>
      </c>
      <c r="G20" s="17">
        <v>2.381</v>
      </c>
      <c r="H20" s="17">
        <v>2.4</v>
      </c>
    </row>
    <row r="21" spans="1:8" ht="12.75">
      <c r="A21" s="17">
        <v>115</v>
      </c>
      <c r="B21" s="17">
        <v>7.796</v>
      </c>
      <c r="C21" s="17">
        <v>6</v>
      </c>
      <c r="D21" s="19"/>
      <c r="E21" s="17">
        <v>580</v>
      </c>
      <c r="F21" s="17">
        <v>589</v>
      </c>
      <c r="G21" s="17">
        <v>2.358</v>
      </c>
      <c r="H21" s="17">
        <v>2.4</v>
      </c>
    </row>
    <row r="22" spans="1:8" ht="12.75">
      <c r="A22" s="17">
        <v>120</v>
      </c>
      <c r="B22" s="17">
        <v>7.513</v>
      </c>
      <c r="C22" s="17">
        <v>6</v>
      </c>
      <c r="D22" s="19"/>
      <c r="E22" s="17">
        <v>590</v>
      </c>
      <c r="F22" s="17">
        <v>599</v>
      </c>
      <c r="G22" s="17">
        <v>2.335</v>
      </c>
      <c r="H22" s="17">
        <v>2.4</v>
      </c>
    </row>
    <row r="23" spans="1:8" ht="12.75">
      <c r="A23" s="17">
        <v>125</v>
      </c>
      <c r="B23" s="17">
        <v>7.253</v>
      </c>
      <c r="C23" s="17">
        <v>6</v>
      </c>
      <c r="D23" s="19"/>
      <c r="E23" s="17">
        <v>600</v>
      </c>
      <c r="F23" s="17">
        <v>609</v>
      </c>
      <c r="G23" s="17">
        <v>2.313</v>
      </c>
      <c r="H23" s="17">
        <v>2.4</v>
      </c>
    </row>
    <row r="24" spans="1:8" ht="12.75">
      <c r="A24" s="17">
        <v>130</v>
      </c>
      <c r="B24" s="17">
        <v>7.013</v>
      </c>
      <c r="C24" s="17">
        <v>6</v>
      </c>
      <c r="D24" s="19"/>
      <c r="E24" s="17">
        <v>610</v>
      </c>
      <c r="F24" s="17">
        <v>619</v>
      </c>
      <c r="G24" s="17">
        <v>2.292</v>
      </c>
      <c r="H24" s="17">
        <v>2.2</v>
      </c>
    </row>
    <row r="25" spans="1:8" ht="12.75">
      <c r="A25" s="17">
        <v>135</v>
      </c>
      <c r="B25" s="17">
        <v>6.791</v>
      </c>
      <c r="C25" s="17">
        <v>6</v>
      </c>
      <c r="D25" s="19"/>
      <c r="E25" s="17">
        <v>620</v>
      </c>
      <c r="F25" s="17">
        <v>629</v>
      </c>
      <c r="G25" s="17">
        <v>2.271</v>
      </c>
      <c r="H25" s="17">
        <v>2.2</v>
      </c>
    </row>
    <row r="26" spans="1:8" ht="12.75">
      <c r="A26" s="17">
        <v>140</v>
      </c>
      <c r="B26" s="17">
        <v>6.584</v>
      </c>
      <c r="C26" s="17">
        <v>6</v>
      </c>
      <c r="D26" s="19"/>
      <c r="E26" s="17">
        <v>630</v>
      </c>
      <c r="F26" s="17">
        <v>639</v>
      </c>
      <c r="G26" s="17">
        <v>2.251</v>
      </c>
      <c r="H26" s="17">
        <v>2.2</v>
      </c>
    </row>
    <row r="27" spans="1:8" ht="12.75">
      <c r="A27" s="17">
        <v>145</v>
      </c>
      <c r="B27" s="17">
        <v>6.392</v>
      </c>
      <c r="C27" s="17">
        <v>6</v>
      </c>
      <c r="D27" s="19"/>
      <c r="E27" s="17">
        <v>640</v>
      </c>
      <c r="F27" s="17">
        <v>649</v>
      </c>
      <c r="G27" s="17">
        <v>2.232</v>
      </c>
      <c r="H27" s="17">
        <v>2.2</v>
      </c>
    </row>
    <row r="28" spans="1:8" ht="12.75">
      <c r="A28" s="17">
        <v>150</v>
      </c>
      <c r="B28" s="17">
        <v>6.213</v>
      </c>
      <c r="C28" s="17">
        <v>6</v>
      </c>
      <c r="D28" s="19"/>
      <c r="E28" s="17">
        <v>650</v>
      </c>
      <c r="F28" s="17">
        <v>659</v>
      </c>
      <c r="G28" s="17">
        <v>2.213</v>
      </c>
      <c r="H28" s="17">
        <v>2.2</v>
      </c>
    </row>
    <row r="29" spans="1:8" ht="12.75">
      <c r="A29" s="17">
        <v>155</v>
      </c>
      <c r="B29" s="17">
        <v>6.045</v>
      </c>
      <c r="C29" s="17">
        <v>5</v>
      </c>
      <c r="D29" s="19"/>
      <c r="E29" s="17">
        <v>660</v>
      </c>
      <c r="F29" s="17">
        <v>669</v>
      </c>
      <c r="G29" s="17">
        <v>2.195</v>
      </c>
      <c r="H29" s="17">
        <v>2.2</v>
      </c>
    </row>
    <row r="30" spans="1:8" ht="12.75">
      <c r="A30" s="17">
        <v>160</v>
      </c>
      <c r="B30" s="17">
        <v>5.888</v>
      </c>
      <c r="C30" s="17">
        <v>5</v>
      </c>
      <c r="D30" s="19"/>
      <c r="E30" s="17">
        <v>670</v>
      </c>
      <c r="F30" s="17">
        <v>679</v>
      </c>
      <c r="G30" s="17">
        <v>2.177</v>
      </c>
      <c r="H30" s="17">
        <v>2.2</v>
      </c>
    </row>
    <row r="31" spans="1:8" ht="12.75">
      <c r="A31" s="17">
        <v>165</v>
      </c>
      <c r="B31" s="17">
        <v>5.74</v>
      </c>
      <c r="C31" s="17">
        <v>5</v>
      </c>
      <c r="D31" s="19"/>
      <c r="E31" s="17">
        <v>680</v>
      </c>
      <c r="F31" s="17">
        <v>689</v>
      </c>
      <c r="G31" s="17">
        <v>2.16</v>
      </c>
      <c r="H31" s="17">
        <v>2.2</v>
      </c>
    </row>
    <row r="32" spans="1:8" ht="12.75">
      <c r="A32" s="17">
        <v>170</v>
      </c>
      <c r="B32" s="17">
        <v>5.601</v>
      </c>
      <c r="C32" s="17">
        <v>5</v>
      </c>
      <c r="D32" s="19"/>
      <c r="E32" s="17">
        <v>690</v>
      </c>
      <c r="F32" s="17">
        <v>699</v>
      </c>
      <c r="G32" s="17">
        <v>2.143</v>
      </c>
      <c r="H32" s="17">
        <v>2.2</v>
      </c>
    </row>
    <row r="33" spans="1:8" ht="12.75">
      <c r="A33" s="17">
        <v>175</v>
      </c>
      <c r="B33" s="17">
        <v>5.47</v>
      </c>
      <c r="C33" s="17">
        <v>5</v>
      </c>
      <c r="D33" s="19"/>
      <c r="E33" s="17">
        <v>700</v>
      </c>
      <c r="F33" s="17">
        <v>709</v>
      </c>
      <c r="G33" s="17">
        <v>2.127</v>
      </c>
      <c r="H33" s="17">
        <v>2.2</v>
      </c>
    </row>
    <row r="34" spans="1:8" ht="12.75">
      <c r="A34" s="17">
        <v>180</v>
      </c>
      <c r="B34" s="17">
        <v>5.346</v>
      </c>
      <c r="C34" s="17">
        <v>5</v>
      </c>
      <c r="D34" s="19"/>
      <c r="E34" s="17">
        <v>710</v>
      </c>
      <c r="F34" s="17">
        <v>719</v>
      </c>
      <c r="G34" s="17">
        <v>2.112</v>
      </c>
      <c r="H34" s="17">
        <v>2</v>
      </c>
    </row>
    <row r="35" spans="1:8" ht="12.75">
      <c r="A35" s="17">
        <v>185</v>
      </c>
      <c r="B35" s="17">
        <v>5.229</v>
      </c>
      <c r="C35" s="17">
        <v>5</v>
      </c>
      <c r="D35" s="19"/>
      <c r="E35" s="17">
        <v>720</v>
      </c>
      <c r="F35" s="17">
        <v>729</v>
      </c>
      <c r="G35" s="17">
        <v>2.096</v>
      </c>
      <c r="H35" s="17">
        <v>2</v>
      </c>
    </row>
    <row r="36" spans="1:8" ht="12.75">
      <c r="A36" s="17">
        <v>190</v>
      </c>
      <c r="B36" s="17">
        <v>5.118</v>
      </c>
      <c r="C36" s="17">
        <v>5</v>
      </c>
      <c r="D36" s="19"/>
      <c r="E36" s="17">
        <v>730</v>
      </c>
      <c r="F36" s="17">
        <v>739</v>
      </c>
      <c r="G36" s="17">
        <v>2.081</v>
      </c>
      <c r="H36" s="17">
        <v>2</v>
      </c>
    </row>
    <row r="37" spans="1:8" ht="12.75">
      <c r="A37" s="17">
        <v>195</v>
      </c>
      <c r="B37" s="17">
        <v>5.013</v>
      </c>
      <c r="C37" s="17">
        <v>5</v>
      </c>
      <c r="D37" s="19"/>
      <c r="E37" s="17">
        <v>740</v>
      </c>
      <c r="F37" s="17">
        <v>749</v>
      </c>
      <c r="G37" s="17">
        <v>2.067</v>
      </c>
      <c r="H37" s="17">
        <v>2</v>
      </c>
    </row>
    <row r="38" spans="1:8" ht="12.75">
      <c r="A38" s="17">
        <v>200</v>
      </c>
      <c r="B38" s="17">
        <v>4.913</v>
      </c>
      <c r="C38" s="17">
        <v>5</v>
      </c>
      <c r="D38" s="19"/>
      <c r="E38" s="17">
        <v>750</v>
      </c>
      <c r="F38" s="17">
        <v>759</v>
      </c>
      <c r="G38" s="17">
        <v>2.053</v>
      </c>
      <c r="H38" s="17">
        <v>2</v>
      </c>
    </row>
    <row r="39" spans="1:8" ht="12.75">
      <c r="A39" s="17">
        <v>210</v>
      </c>
      <c r="B39" s="17">
        <v>4.727</v>
      </c>
      <c r="C39" s="17">
        <v>4.5</v>
      </c>
      <c r="D39" s="19"/>
      <c r="E39" s="17">
        <v>760</v>
      </c>
      <c r="F39" s="17">
        <v>769</v>
      </c>
      <c r="G39" s="17">
        <v>2.039</v>
      </c>
      <c r="H39" s="17">
        <v>2</v>
      </c>
    </row>
    <row r="40" spans="1:8" ht="12.75">
      <c r="A40" s="17">
        <v>220</v>
      </c>
      <c r="B40" s="17">
        <v>4.558</v>
      </c>
      <c r="C40" s="17">
        <v>4.5</v>
      </c>
      <c r="D40" s="19"/>
      <c r="E40" s="17">
        <v>770</v>
      </c>
      <c r="F40" s="17">
        <v>779</v>
      </c>
      <c r="G40" s="17">
        <v>2.026</v>
      </c>
      <c r="H40" s="17">
        <v>2</v>
      </c>
    </row>
    <row r="41" spans="1:8" ht="12.75">
      <c r="A41" s="17">
        <v>230</v>
      </c>
      <c r="B41" s="17">
        <v>4.404</v>
      </c>
      <c r="C41" s="17">
        <v>4.5</v>
      </c>
      <c r="D41" s="19"/>
      <c r="E41" s="17">
        <v>780</v>
      </c>
      <c r="F41" s="17">
        <v>789</v>
      </c>
      <c r="G41" s="17">
        <v>2.013</v>
      </c>
      <c r="H41" s="17">
        <v>2</v>
      </c>
    </row>
    <row r="42" spans="1:8" ht="12.75">
      <c r="A42" s="17">
        <v>240</v>
      </c>
      <c r="B42" s="17">
        <v>4.263</v>
      </c>
      <c r="C42" s="17">
        <v>4.5</v>
      </c>
      <c r="D42" s="19"/>
      <c r="E42" s="17">
        <v>790</v>
      </c>
      <c r="F42" s="17">
        <v>799</v>
      </c>
      <c r="G42" s="17">
        <v>2</v>
      </c>
      <c r="H42" s="17">
        <v>2</v>
      </c>
    </row>
    <row r="43" spans="1:8" ht="12.75">
      <c r="A43" s="17">
        <v>250</v>
      </c>
      <c r="B43" s="17">
        <v>4.133</v>
      </c>
      <c r="C43" s="17">
        <v>4.5</v>
      </c>
      <c r="D43" s="19"/>
      <c r="E43" s="17">
        <v>800</v>
      </c>
      <c r="F43" s="17">
        <v>809</v>
      </c>
      <c r="G43" s="17">
        <v>1.988</v>
      </c>
      <c r="H43" s="17">
        <v>2</v>
      </c>
    </row>
    <row r="44" spans="1:8" ht="12.75">
      <c r="A44" s="17">
        <v>260</v>
      </c>
      <c r="B44" s="17">
        <v>4.013</v>
      </c>
      <c r="C44" s="17">
        <v>4</v>
      </c>
      <c r="D44" s="19"/>
      <c r="E44" s="17">
        <v>810</v>
      </c>
      <c r="F44" s="17">
        <v>819</v>
      </c>
      <c r="G44" s="17">
        <v>1.976</v>
      </c>
      <c r="H44" s="17">
        <v>1.8</v>
      </c>
    </row>
    <row r="45" spans="1:8" ht="12.75">
      <c r="A45" s="17">
        <v>270</v>
      </c>
      <c r="B45" s="17">
        <v>3.902</v>
      </c>
      <c r="C45" s="17">
        <v>4</v>
      </c>
      <c r="D45" s="19"/>
      <c r="E45" s="17">
        <v>820</v>
      </c>
      <c r="F45" s="17">
        <v>829</v>
      </c>
      <c r="G45" s="17">
        <v>1.964</v>
      </c>
      <c r="H45" s="17">
        <v>1.8</v>
      </c>
    </row>
    <row r="46" spans="1:8" ht="12.75">
      <c r="A46" s="17">
        <v>280</v>
      </c>
      <c r="B46" s="17">
        <v>3.799</v>
      </c>
      <c r="C46" s="17">
        <v>4</v>
      </c>
      <c r="D46" s="19"/>
      <c r="E46" s="17">
        <v>830</v>
      </c>
      <c r="F46" s="17">
        <v>839</v>
      </c>
      <c r="G46" s="17">
        <v>1.953</v>
      </c>
      <c r="H46" s="17">
        <v>1.8</v>
      </c>
    </row>
    <row r="47" spans="1:8" ht="12.75">
      <c r="A47" s="17">
        <v>290</v>
      </c>
      <c r="B47" s="17">
        <v>3.703</v>
      </c>
      <c r="C47" s="17">
        <v>4</v>
      </c>
      <c r="D47" s="19"/>
      <c r="E47" s="17">
        <v>840</v>
      </c>
      <c r="F47" s="17">
        <v>849</v>
      </c>
      <c r="G47" s="17">
        <v>1.942</v>
      </c>
      <c r="H47" s="17">
        <v>1.8</v>
      </c>
    </row>
    <row r="48" spans="1:8" ht="12.75">
      <c r="A48" s="17">
        <v>300</v>
      </c>
      <c r="B48" s="17">
        <v>3.613</v>
      </c>
      <c r="C48" s="17">
        <v>4</v>
      </c>
      <c r="D48" s="19"/>
      <c r="E48" s="17">
        <v>850</v>
      </c>
      <c r="F48" s="17">
        <v>859</v>
      </c>
      <c r="G48" s="17">
        <v>1.931</v>
      </c>
      <c r="H48" s="17">
        <v>1.8</v>
      </c>
    </row>
    <row r="49" spans="1:8" ht="12.75">
      <c r="A49" s="17">
        <v>310</v>
      </c>
      <c r="B49" s="17">
        <v>3.529</v>
      </c>
      <c r="C49" s="17">
        <v>3.2</v>
      </c>
      <c r="D49" s="19"/>
      <c r="E49" s="17">
        <v>860</v>
      </c>
      <c r="F49" s="17">
        <v>869</v>
      </c>
      <c r="G49" s="17">
        <v>1.92</v>
      </c>
      <c r="H49" s="17">
        <v>1.8</v>
      </c>
    </row>
    <row r="50" spans="1:8" ht="12.75">
      <c r="A50" s="17">
        <v>320</v>
      </c>
      <c r="B50" s="17">
        <v>3.45</v>
      </c>
      <c r="C50" s="17">
        <v>3.2</v>
      </c>
      <c r="D50" s="19"/>
      <c r="E50" s="17">
        <v>870</v>
      </c>
      <c r="F50" s="17">
        <v>879</v>
      </c>
      <c r="G50" s="17">
        <v>1.91</v>
      </c>
      <c r="H50" s="17">
        <v>1.8</v>
      </c>
    </row>
    <row r="51" spans="1:8" ht="12.75">
      <c r="A51" s="17">
        <v>330</v>
      </c>
      <c r="B51" s="17">
        <v>3.377</v>
      </c>
      <c r="C51" s="17">
        <v>3.2</v>
      </c>
      <c r="D51" s="19"/>
      <c r="E51" s="17">
        <v>880</v>
      </c>
      <c r="F51" s="17">
        <v>889</v>
      </c>
      <c r="G51" s="17">
        <v>1.899</v>
      </c>
      <c r="H51" s="17">
        <v>1.8</v>
      </c>
    </row>
    <row r="52" spans="1:8" ht="12.75">
      <c r="A52" s="17">
        <v>340</v>
      </c>
      <c r="B52" s="17">
        <v>3.307</v>
      </c>
      <c r="C52" s="17">
        <v>3.2</v>
      </c>
      <c r="D52" s="19"/>
      <c r="E52" s="17">
        <v>890</v>
      </c>
      <c r="F52" s="17">
        <v>899</v>
      </c>
      <c r="G52" s="17">
        <v>1.889</v>
      </c>
      <c r="H52" s="17">
        <v>1.8</v>
      </c>
    </row>
    <row r="53" spans="1:8" ht="12.75">
      <c r="A53" s="17">
        <v>350</v>
      </c>
      <c r="B53" s="17">
        <v>3.242</v>
      </c>
      <c r="C53" s="17">
        <v>3.2</v>
      </c>
      <c r="D53" s="19"/>
      <c r="E53" s="17">
        <v>900</v>
      </c>
      <c r="F53" s="17">
        <v>909</v>
      </c>
      <c r="G53" s="17">
        <v>1.88</v>
      </c>
      <c r="H53" s="17">
        <v>1.8</v>
      </c>
    </row>
    <row r="54" spans="1:8" ht="12.75">
      <c r="A54" s="17">
        <v>360</v>
      </c>
      <c r="B54" s="17">
        <v>3.18</v>
      </c>
      <c r="C54" s="17">
        <v>3.2</v>
      </c>
      <c r="D54" s="19"/>
      <c r="E54" s="19"/>
      <c r="F54" s="19"/>
      <c r="G54" s="19"/>
      <c r="H54" s="19"/>
    </row>
    <row r="55" spans="1:8" ht="12.75">
      <c r="A55" s="17">
        <v>370</v>
      </c>
      <c r="B55" s="17">
        <v>3.121</v>
      </c>
      <c r="C55" s="17">
        <v>3.2</v>
      </c>
      <c r="D55" s="19"/>
      <c r="E55" s="19"/>
      <c r="F55" s="19"/>
      <c r="G55" s="19"/>
      <c r="H55" s="19"/>
    </row>
    <row r="56" spans="1:8" ht="12.75">
      <c r="A56" s="17">
        <v>380</v>
      </c>
      <c r="B56" s="17">
        <v>3.066</v>
      </c>
      <c r="C56" s="17">
        <v>3.2</v>
      </c>
      <c r="D56" s="19"/>
      <c r="E56" s="19"/>
      <c r="F56" s="19"/>
      <c r="G56" s="19"/>
      <c r="H56" s="19"/>
    </row>
    <row r="57" spans="1:8" ht="12.75">
      <c r="A57" s="17">
        <v>390</v>
      </c>
      <c r="B57" s="17">
        <v>3.013</v>
      </c>
      <c r="C57" s="17">
        <v>3.2</v>
      </c>
      <c r="D57" s="19"/>
      <c r="E57" s="19"/>
      <c r="F57" s="19"/>
      <c r="G57" s="19"/>
      <c r="H57" s="19"/>
    </row>
    <row r="58" spans="1:3" ht="12.75">
      <c r="A58" s="17">
        <v>400</v>
      </c>
      <c r="B58" s="17">
        <v>2.963</v>
      </c>
      <c r="C58" s="17">
        <v>3.2</v>
      </c>
    </row>
    <row r="59" spans="1:3" ht="12.75">
      <c r="A59" s="17">
        <v>410</v>
      </c>
      <c r="B59" s="17">
        <v>2.915</v>
      </c>
      <c r="C59" s="17">
        <v>2.7</v>
      </c>
    </row>
    <row r="60" spans="1:3" ht="12.75">
      <c r="A60" s="17">
        <v>420</v>
      </c>
      <c r="B60" s="17">
        <v>2.87</v>
      </c>
      <c r="C60" s="17">
        <v>2.7</v>
      </c>
    </row>
    <row r="61" spans="1:3" ht="12.75">
      <c r="A61" s="17">
        <v>430</v>
      </c>
      <c r="B61" s="17">
        <v>2.827</v>
      </c>
      <c r="C61" s="17">
        <v>2.7</v>
      </c>
    </row>
    <row r="62" spans="1:3" ht="12.75">
      <c r="A62" s="17">
        <v>440</v>
      </c>
      <c r="B62" s="17">
        <v>2.786</v>
      </c>
      <c r="C62" s="17">
        <v>2.7</v>
      </c>
    </row>
    <row r="63" spans="1:3" ht="12.75">
      <c r="A63" s="17">
        <v>450</v>
      </c>
      <c r="B63" s="17">
        <v>2.746</v>
      </c>
      <c r="C63" s="17">
        <v>2.7</v>
      </c>
    </row>
    <row r="64" spans="1:3" ht="12.75">
      <c r="A64" s="17">
        <v>460</v>
      </c>
      <c r="B64" s="17">
        <v>2.709</v>
      </c>
      <c r="C64" s="17">
        <v>2.7</v>
      </c>
    </row>
    <row r="65" spans="1:3" ht="12.75">
      <c r="A65" s="17">
        <v>470</v>
      </c>
      <c r="B65" s="17">
        <v>2.673</v>
      </c>
      <c r="C65" s="17">
        <v>2.7</v>
      </c>
    </row>
    <row r="66" spans="1:3" ht="12.75">
      <c r="A66" s="17">
        <v>480</v>
      </c>
      <c r="B66" s="17">
        <v>2.638</v>
      </c>
      <c r="C66" s="17">
        <v>2.7</v>
      </c>
    </row>
    <row r="67" spans="1:3" ht="12.75">
      <c r="A67" s="17">
        <v>490</v>
      </c>
      <c r="B67" s="17">
        <v>2.605</v>
      </c>
      <c r="C67" s="17">
        <v>2.7</v>
      </c>
    </row>
    <row r="68" spans="1:3" ht="12.75">
      <c r="A68" s="17">
        <v>500</v>
      </c>
      <c r="B68" s="17">
        <v>2.573</v>
      </c>
      <c r="C68" s="17">
        <v>2.7</v>
      </c>
    </row>
    <row r="69" spans="1:3" ht="12.75">
      <c r="A69" s="17">
        <v>510</v>
      </c>
      <c r="B69" s="17">
        <v>2.542</v>
      </c>
      <c r="C69" s="17">
        <v>2.4</v>
      </c>
    </row>
    <row r="70" spans="1:3" ht="12.75">
      <c r="A70" s="17">
        <v>520</v>
      </c>
      <c r="B70" s="17">
        <v>2.513</v>
      </c>
      <c r="C70" s="17">
        <v>2.4</v>
      </c>
    </row>
    <row r="71" spans="1:3" ht="12.75">
      <c r="A71" s="17">
        <v>530</v>
      </c>
      <c r="B71" s="17">
        <v>2.485</v>
      </c>
      <c r="C71" s="17">
        <v>2.4</v>
      </c>
    </row>
    <row r="72" spans="1:3" ht="12.75">
      <c r="A72" s="17">
        <v>540</v>
      </c>
      <c r="B72" s="17">
        <v>2.457</v>
      </c>
      <c r="C72" s="17">
        <v>2.4</v>
      </c>
    </row>
    <row r="73" spans="1:3" ht="12.75">
      <c r="A73" s="17">
        <v>550</v>
      </c>
      <c r="B73" s="17">
        <v>2.431</v>
      </c>
      <c r="C73" s="17">
        <v>2.4</v>
      </c>
    </row>
    <row r="74" spans="1:3" ht="12.75">
      <c r="A74" s="17">
        <v>560</v>
      </c>
      <c r="B74" s="17">
        <v>2.406</v>
      </c>
      <c r="C74" s="17">
        <v>2.4</v>
      </c>
    </row>
    <row r="75" spans="1:3" ht="12.75">
      <c r="A75" s="17">
        <v>570</v>
      </c>
      <c r="B75" s="17">
        <v>2.381</v>
      </c>
      <c r="C75" s="17">
        <v>2.4</v>
      </c>
    </row>
    <row r="76" spans="1:3" ht="12.75">
      <c r="A76" s="17">
        <v>580</v>
      </c>
      <c r="B76" s="17">
        <v>2.358</v>
      </c>
      <c r="C76" s="17">
        <v>2.4</v>
      </c>
    </row>
    <row r="77" spans="1:3" ht="12.75">
      <c r="A77" s="17">
        <v>590</v>
      </c>
      <c r="B77" s="17">
        <v>2.335</v>
      </c>
      <c r="C77" s="17">
        <v>2.4</v>
      </c>
    </row>
    <row r="78" spans="1:3" ht="12.75">
      <c r="A78" s="17">
        <v>600</v>
      </c>
      <c r="B78" s="17">
        <v>2.313</v>
      </c>
      <c r="C78" s="17">
        <v>2.4</v>
      </c>
    </row>
    <row r="79" spans="1:3" ht="12.75">
      <c r="A79" s="17">
        <v>610</v>
      </c>
      <c r="B79" s="17">
        <v>2.292</v>
      </c>
      <c r="C79" s="17">
        <v>2.2</v>
      </c>
    </row>
    <row r="80" spans="1:3" ht="12.75">
      <c r="A80" s="17">
        <v>620</v>
      </c>
      <c r="B80" s="17">
        <v>2.271</v>
      </c>
      <c r="C80" s="17">
        <v>2.2</v>
      </c>
    </row>
    <row r="81" spans="1:3" ht="12.75">
      <c r="A81" s="17">
        <v>630</v>
      </c>
      <c r="B81" s="17">
        <v>2.251</v>
      </c>
      <c r="C81" s="17">
        <v>2.2</v>
      </c>
    </row>
    <row r="82" spans="1:3" ht="12.75">
      <c r="A82" s="17">
        <v>640</v>
      </c>
      <c r="B82" s="17">
        <v>2.232</v>
      </c>
      <c r="C82" s="17">
        <v>2.2</v>
      </c>
    </row>
    <row r="83" spans="1:3" ht="12.75">
      <c r="A83" s="17">
        <v>650</v>
      </c>
      <c r="B83" s="17">
        <v>2.213</v>
      </c>
      <c r="C83" s="17">
        <v>2.2</v>
      </c>
    </row>
    <row r="84" spans="1:3" ht="12.75">
      <c r="A84" s="17">
        <v>660</v>
      </c>
      <c r="B84" s="17">
        <v>2.195</v>
      </c>
      <c r="C84" s="17">
        <v>2.2</v>
      </c>
    </row>
    <row r="85" spans="1:3" ht="12.75">
      <c r="A85" s="17">
        <v>670</v>
      </c>
      <c r="B85" s="17">
        <v>2.177</v>
      </c>
      <c r="C85" s="17">
        <v>2.2</v>
      </c>
    </row>
    <row r="86" spans="1:3" ht="12.75">
      <c r="A86" s="17">
        <v>680</v>
      </c>
      <c r="B86" s="17">
        <v>2.16</v>
      </c>
      <c r="C86" s="17">
        <v>2.2</v>
      </c>
    </row>
    <row r="87" spans="1:3" ht="12.75">
      <c r="A87" s="17">
        <v>690</v>
      </c>
      <c r="B87" s="17">
        <v>2.143</v>
      </c>
      <c r="C87" s="17">
        <v>2.2</v>
      </c>
    </row>
    <row r="88" spans="1:3" ht="12.75">
      <c r="A88" s="17">
        <v>700</v>
      </c>
      <c r="B88" s="17">
        <v>2.127</v>
      </c>
      <c r="C88" s="17">
        <v>2.2</v>
      </c>
    </row>
    <row r="89" spans="1:3" ht="12.75">
      <c r="A89" s="17">
        <v>710</v>
      </c>
      <c r="B89" s="17">
        <v>2.112</v>
      </c>
      <c r="C89" s="17">
        <v>2</v>
      </c>
    </row>
    <row r="90" spans="1:3" ht="12.75">
      <c r="A90" s="17">
        <v>720</v>
      </c>
      <c r="B90" s="17">
        <v>2.096</v>
      </c>
      <c r="C90" s="17">
        <v>2</v>
      </c>
    </row>
    <row r="91" spans="1:3" ht="12.75">
      <c r="A91" s="17">
        <v>730</v>
      </c>
      <c r="B91" s="17">
        <v>2.081</v>
      </c>
      <c r="C91" s="17">
        <v>2</v>
      </c>
    </row>
    <row r="92" spans="1:3" ht="12.75">
      <c r="A92" s="17">
        <v>740</v>
      </c>
      <c r="B92" s="17">
        <v>2.067</v>
      </c>
      <c r="C92" s="17">
        <v>2</v>
      </c>
    </row>
    <row r="93" spans="1:3" ht="12.75">
      <c r="A93" s="17">
        <v>750</v>
      </c>
      <c r="B93" s="17">
        <v>2.053</v>
      </c>
      <c r="C93" s="17">
        <v>2</v>
      </c>
    </row>
    <row r="94" spans="1:3" ht="12.75">
      <c r="A94" s="17">
        <v>760</v>
      </c>
      <c r="B94" s="17">
        <v>2.039</v>
      </c>
      <c r="C94" s="17">
        <v>2</v>
      </c>
    </row>
    <row r="95" spans="1:3" ht="12.75">
      <c r="A95" s="17">
        <v>770</v>
      </c>
      <c r="B95" s="17">
        <v>2.026</v>
      </c>
      <c r="C95" s="17">
        <v>2</v>
      </c>
    </row>
    <row r="96" spans="1:3" ht="12.75">
      <c r="A96" s="17">
        <v>780</v>
      </c>
      <c r="B96" s="17">
        <v>2.013</v>
      </c>
      <c r="C96" s="17">
        <v>2</v>
      </c>
    </row>
    <row r="97" spans="1:3" ht="12.75">
      <c r="A97" s="17">
        <v>790</v>
      </c>
      <c r="B97" s="17">
        <v>2</v>
      </c>
      <c r="C97" s="17">
        <v>2</v>
      </c>
    </row>
    <row r="98" spans="1:3" ht="12.75">
      <c r="A98" s="17">
        <v>800</v>
      </c>
      <c r="B98" s="17">
        <v>1.988</v>
      </c>
      <c r="C98" s="17">
        <v>2</v>
      </c>
    </row>
    <row r="99" spans="1:3" ht="12.75">
      <c r="A99" s="17">
        <v>810</v>
      </c>
      <c r="B99" s="17">
        <v>1.976</v>
      </c>
      <c r="C99" s="17">
        <v>1.8</v>
      </c>
    </row>
    <row r="100" spans="1:3" ht="12.75">
      <c r="A100" s="17">
        <v>820</v>
      </c>
      <c r="B100" s="17">
        <v>1.964</v>
      </c>
      <c r="C100" s="17">
        <v>1.8</v>
      </c>
    </row>
    <row r="101" spans="1:3" ht="12.75">
      <c r="A101" s="17">
        <v>830</v>
      </c>
      <c r="B101" s="17">
        <v>1.953</v>
      </c>
      <c r="C101" s="17">
        <v>1.8</v>
      </c>
    </row>
    <row r="102" spans="1:3" ht="12.75">
      <c r="A102" s="17">
        <v>840</v>
      </c>
      <c r="B102" s="17">
        <v>1.942</v>
      </c>
      <c r="C102" s="17">
        <v>1.8</v>
      </c>
    </row>
    <row r="103" spans="1:3" ht="12.75">
      <c r="A103" s="17">
        <v>850</v>
      </c>
      <c r="B103" s="17">
        <v>1.931</v>
      </c>
      <c r="C103" s="17">
        <v>1.8</v>
      </c>
    </row>
    <row r="104" spans="1:3" ht="12.75">
      <c r="A104" s="17">
        <v>860</v>
      </c>
      <c r="B104" s="17">
        <v>1.92</v>
      </c>
      <c r="C104" s="17">
        <v>1.8</v>
      </c>
    </row>
    <row r="105" spans="1:3" ht="12.75">
      <c r="A105" s="17">
        <v>870</v>
      </c>
      <c r="B105" s="17">
        <v>1.91</v>
      </c>
      <c r="C105" s="17">
        <v>1.8</v>
      </c>
    </row>
    <row r="106" spans="1:3" ht="12.75">
      <c r="A106" s="17">
        <v>880</v>
      </c>
      <c r="B106" s="17">
        <v>1.899</v>
      </c>
      <c r="C106" s="17">
        <v>1.8</v>
      </c>
    </row>
    <row r="107" spans="1:3" ht="12.75">
      <c r="A107" s="17">
        <v>890</v>
      </c>
      <c r="B107" s="17">
        <v>1.889</v>
      </c>
      <c r="C107" s="17">
        <v>1.8</v>
      </c>
    </row>
    <row r="108" spans="1:3" ht="12.75">
      <c r="A108" s="17">
        <v>900</v>
      </c>
      <c r="B108" s="17">
        <v>1.88</v>
      </c>
      <c r="C108" s="17">
        <v>1.8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"/>
  <sheetViews>
    <sheetView zoomScalePageLayoutView="0" workbookViewId="0" topLeftCell="A9">
      <selection activeCell="F21" sqref="F21"/>
    </sheetView>
  </sheetViews>
  <sheetFormatPr defaultColWidth="9.140625" defaultRowHeight="12.75"/>
  <cols>
    <col min="1" max="1" width="5.28125" style="9" customWidth="1"/>
    <col min="2" max="2" width="18.8515625" style="9" customWidth="1"/>
    <col min="3" max="3" width="10.421875" style="0" customWidth="1"/>
    <col min="4" max="4" width="10.421875" style="5" customWidth="1"/>
    <col min="5" max="5" width="10.421875" style="0" customWidth="1"/>
    <col min="6" max="7" width="9.00390625" style="0" customWidth="1"/>
    <col min="8" max="8" width="9.421875" style="0" customWidth="1"/>
    <col min="10" max="10" width="23.7109375" style="29" customWidth="1"/>
    <col min="11" max="11" width="4.421875" style="64" customWidth="1"/>
    <col min="13" max="13" width="14.7109375" style="0" customWidth="1"/>
  </cols>
  <sheetData>
    <row r="1" spans="1:11" s="10" customFormat="1" ht="15.75">
      <c r="A1" s="12" t="s">
        <v>323</v>
      </c>
      <c r="B1" s="12"/>
      <c r="F1" s="11"/>
      <c r="J1" s="65"/>
      <c r="K1" s="66"/>
    </row>
    <row r="2" spans="1:11" s="10" customFormat="1" ht="15.75">
      <c r="A2" s="12" t="s">
        <v>17</v>
      </c>
      <c r="B2" s="12"/>
      <c r="F2" s="11"/>
      <c r="J2" s="65"/>
      <c r="K2" s="66"/>
    </row>
    <row r="3" spans="3:11" ht="15.75">
      <c r="C3" s="19"/>
      <c r="D3"/>
      <c r="F3" s="5"/>
      <c r="J3" s="65"/>
      <c r="K3" s="66"/>
    </row>
    <row r="4" spans="1:11" s="1" customFormat="1" ht="15">
      <c r="A4" s="9"/>
      <c r="B4" s="9"/>
      <c r="C4" s="23"/>
      <c r="D4" s="1" t="s">
        <v>1</v>
      </c>
      <c r="F4" s="1" t="s">
        <v>324</v>
      </c>
      <c r="H4" s="21" t="s">
        <v>214</v>
      </c>
      <c r="I4" s="21"/>
      <c r="J4" s="67"/>
      <c r="K4" s="68"/>
    </row>
    <row r="5" spans="1:11" s="1" customFormat="1" ht="12.75">
      <c r="A5" s="9"/>
      <c r="B5" s="9"/>
      <c r="C5" s="23"/>
      <c r="J5" s="69"/>
      <c r="K5" s="70"/>
    </row>
    <row r="6" spans="1:11" s="1" customFormat="1" ht="15.75">
      <c r="A6" s="9"/>
      <c r="B6" s="9"/>
      <c r="C6" s="23"/>
      <c r="F6" s="6"/>
      <c r="J6" s="65"/>
      <c r="K6" s="71"/>
    </row>
    <row r="7" spans="1:11" ht="15">
      <c r="A7" s="9" t="s">
        <v>10</v>
      </c>
      <c r="C7" s="30" t="s">
        <v>2</v>
      </c>
      <c r="D7" s="30" t="s">
        <v>3</v>
      </c>
      <c r="E7" t="s">
        <v>4</v>
      </c>
      <c r="F7" s="5" t="s">
        <v>12</v>
      </c>
      <c r="G7" s="9" t="s">
        <v>9</v>
      </c>
      <c r="H7" s="7" t="s">
        <v>11</v>
      </c>
      <c r="I7" s="7"/>
      <c r="J7" s="67"/>
      <c r="K7" s="68"/>
    </row>
    <row r="8" spans="3:16" ht="15">
      <c r="C8" s="24"/>
      <c r="D8"/>
      <c r="F8" s="5"/>
      <c r="G8" s="9" t="s">
        <v>8</v>
      </c>
      <c r="J8" s="67"/>
      <c r="K8" s="68"/>
      <c r="N8">
        <v>2011</v>
      </c>
      <c r="P8">
        <v>2011</v>
      </c>
    </row>
    <row r="9" spans="1:17" ht="14.25">
      <c r="A9" s="13">
        <v>47</v>
      </c>
      <c r="B9" s="52" t="s">
        <v>141</v>
      </c>
      <c r="C9" s="53">
        <v>23</v>
      </c>
      <c r="D9" s="16">
        <v>1</v>
      </c>
      <c r="E9" s="2">
        <f aca="true" t="shared" si="0" ref="E9:E40">+D9/C9</f>
        <v>0.043478260869565216</v>
      </c>
      <c r="F9" s="5">
        <v>30</v>
      </c>
      <c r="G9" s="5">
        <f aca="true" t="shared" si="1" ref="G9:G40">+F9*D9</f>
        <v>30</v>
      </c>
      <c r="H9" s="3">
        <v>10</v>
      </c>
      <c r="I9" s="3"/>
      <c r="J9" s="52" t="s">
        <v>143</v>
      </c>
      <c r="K9" s="63">
        <v>63</v>
      </c>
      <c r="M9" s="52" t="s">
        <v>141</v>
      </c>
      <c r="N9" s="63">
        <v>23</v>
      </c>
      <c r="O9" s="63"/>
      <c r="P9" s="53">
        <v>0</v>
      </c>
      <c r="Q9" s="5">
        <v>30</v>
      </c>
    </row>
    <row r="10" spans="1:17" ht="14.25">
      <c r="A10" s="13">
        <v>2</v>
      </c>
      <c r="B10" s="52" t="s">
        <v>153</v>
      </c>
      <c r="C10" s="53">
        <v>822</v>
      </c>
      <c r="D10" s="16">
        <v>128</v>
      </c>
      <c r="E10" s="2">
        <f t="shared" si="0"/>
        <v>0.15571776155717762</v>
      </c>
      <c r="F10" s="5">
        <v>1.964</v>
      </c>
      <c r="G10" s="5">
        <f t="shared" si="1"/>
        <v>251.392</v>
      </c>
      <c r="H10" s="26">
        <v>98</v>
      </c>
      <c r="I10" s="26"/>
      <c r="J10" s="52" t="s">
        <v>201</v>
      </c>
      <c r="K10" s="63">
        <v>1</v>
      </c>
      <c r="M10" s="52" t="s">
        <v>153</v>
      </c>
      <c r="N10" s="63">
        <v>822</v>
      </c>
      <c r="O10" s="63"/>
      <c r="P10" s="53">
        <v>0</v>
      </c>
      <c r="Q10" s="5">
        <v>30</v>
      </c>
    </row>
    <row r="11" spans="1:17" ht="14.25">
      <c r="A11" s="9">
        <v>55</v>
      </c>
      <c r="B11" s="52" t="s">
        <v>86</v>
      </c>
      <c r="C11" s="53">
        <v>40</v>
      </c>
      <c r="D11" s="16">
        <v>3</v>
      </c>
      <c r="E11" s="2">
        <f t="shared" si="0"/>
        <v>0.075</v>
      </c>
      <c r="F11" s="5">
        <v>20.513</v>
      </c>
      <c r="G11" s="5">
        <f t="shared" si="1"/>
        <v>61.539</v>
      </c>
      <c r="H11" s="3">
        <v>10</v>
      </c>
      <c r="I11" s="26"/>
      <c r="J11" s="52" t="s">
        <v>202</v>
      </c>
      <c r="K11" s="63">
        <v>1</v>
      </c>
      <c r="M11" s="52" t="s">
        <v>85</v>
      </c>
      <c r="N11" s="63">
        <v>50</v>
      </c>
      <c r="O11" s="63"/>
      <c r="P11" s="53">
        <v>16</v>
      </c>
      <c r="Q11" s="5">
        <v>30</v>
      </c>
    </row>
    <row r="12" spans="1:17" ht="14.25">
      <c r="A12" s="9">
        <v>24</v>
      </c>
      <c r="B12" s="52" t="s">
        <v>5</v>
      </c>
      <c r="C12" s="53">
        <v>49</v>
      </c>
      <c r="D12" s="16">
        <v>7</v>
      </c>
      <c r="E12" s="2">
        <f t="shared" si="0"/>
        <v>0.14285714285714285</v>
      </c>
      <c r="F12" s="5">
        <v>18.346</v>
      </c>
      <c r="G12" s="5">
        <f t="shared" si="1"/>
        <v>128.422</v>
      </c>
      <c r="H12" s="26">
        <v>54</v>
      </c>
      <c r="I12" s="26"/>
      <c r="J12" s="52" t="s">
        <v>156</v>
      </c>
      <c r="K12" s="63">
        <v>128</v>
      </c>
      <c r="M12" s="52" t="s">
        <v>86</v>
      </c>
      <c r="N12" s="63">
        <v>40</v>
      </c>
      <c r="O12" s="63"/>
      <c r="P12" s="53">
        <v>20</v>
      </c>
      <c r="Q12" s="5">
        <v>30</v>
      </c>
    </row>
    <row r="13" spans="1:17" ht="14.25">
      <c r="A13" s="9">
        <v>75</v>
      </c>
      <c r="B13" s="52" t="s">
        <v>226</v>
      </c>
      <c r="C13" s="53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I13" s="26"/>
      <c r="J13" s="52" t="s">
        <v>42</v>
      </c>
      <c r="K13" s="63">
        <v>1</v>
      </c>
      <c r="M13" s="52" t="s">
        <v>5</v>
      </c>
      <c r="N13" s="63">
        <v>44</v>
      </c>
      <c r="O13" s="63"/>
      <c r="P13" s="53">
        <v>20</v>
      </c>
      <c r="Q13" s="5">
        <v>30</v>
      </c>
    </row>
    <row r="14" spans="1:17" ht="14.25">
      <c r="A14" s="9">
        <v>65</v>
      </c>
      <c r="B14" s="52" t="s">
        <v>196</v>
      </c>
      <c r="C14" s="53">
        <v>165</v>
      </c>
      <c r="D14" s="16">
        <v>8</v>
      </c>
      <c r="E14" s="2">
        <f t="shared" si="0"/>
        <v>0.048484848484848485</v>
      </c>
      <c r="F14" s="5">
        <v>5.74</v>
      </c>
      <c r="G14" s="5">
        <f t="shared" si="1"/>
        <v>45.92</v>
      </c>
      <c r="H14" s="3">
        <v>10</v>
      </c>
      <c r="I14" s="26"/>
      <c r="J14" s="52" t="s">
        <v>335</v>
      </c>
      <c r="K14" s="63">
        <v>1</v>
      </c>
      <c r="M14" s="52" t="s">
        <v>226</v>
      </c>
      <c r="N14" s="63">
        <v>30</v>
      </c>
      <c r="O14" s="63"/>
      <c r="P14" s="53">
        <v>20</v>
      </c>
      <c r="Q14" s="5">
        <v>30</v>
      </c>
    </row>
    <row r="15" spans="1:17" ht="14.25">
      <c r="A15" s="13">
        <v>7</v>
      </c>
      <c r="B15" s="52" t="s">
        <v>87</v>
      </c>
      <c r="C15" s="53">
        <v>355</v>
      </c>
      <c r="D15" s="16">
        <v>63</v>
      </c>
      <c r="E15" s="2">
        <f t="shared" si="0"/>
        <v>0.17746478873239438</v>
      </c>
      <c r="F15" s="5">
        <v>3.242</v>
      </c>
      <c r="G15" s="5">
        <f t="shared" si="1"/>
        <v>204.246</v>
      </c>
      <c r="H15" s="26">
        <v>88</v>
      </c>
      <c r="I15" s="26"/>
      <c r="J15" s="52" t="s">
        <v>336</v>
      </c>
      <c r="K15" s="63">
        <v>3</v>
      </c>
      <c r="M15" s="52" t="s">
        <v>196</v>
      </c>
      <c r="N15" s="63">
        <v>165</v>
      </c>
      <c r="O15" s="63"/>
      <c r="P15" s="53">
        <v>20</v>
      </c>
      <c r="Q15" s="5">
        <v>30</v>
      </c>
    </row>
    <row r="16" spans="1:17" ht="14.25">
      <c r="A16" s="9">
        <v>76</v>
      </c>
      <c r="B16" s="52" t="s">
        <v>88</v>
      </c>
      <c r="C16" s="53">
        <v>36</v>
      </c>
      <c r="D16" s="16">
        <v>0</v>
      </c>
      <c r="E16" s="2">
        <f t="shared" si="0"/>
        <v>0</v>
      </c>
      <c r="F16" s="5">
        <v>23.299</v>
      </c>
      <c r="G16" s="5">
        <f t="shared" si="1"/>
        <v>0</v>
      </c>
      <c r="H16" s="3">
        <v>0</v>
      </c>
      <c r="I16" s="3"/>
      <c r="J16" s="52" t="s">
        <v>5</v>
      </c>
      <c r="K16" s="63">
        <v>7</v>
      </c>
      <c r="M16" s="52" t="s">
        <v>87</v>
      </c>
      <c r="N16" s="63">
        <v>355</v>
      </c>
      <c r="O16" s="63"/>
      <c r="P16" s="53">
        <v>20</v>
      </c>
      <c r="Q16" s="5">
        <v>30</v>
      </c>
    </row>
    <row r="17" spans="1:17" ht="14.25">
      <c r="A17" s="13">
        <v>27</v>
      </c>
      <c r="B17" s="52" t="s">
        <v>89</v>
      </c>
      <c r="C17" s="53">
        <v>295</v>
      </c>
      <c r="D17" s="16">
        <v>33</v>
      </c>
      <c r="E17" s="2">
        <f t="shared" si="0"/>
        <v>0.11186440677966102</v>
      </c>
      <c r="F17" s="5">
        <v>3.703</v>
      </c>
      <c r="G17" s="5">
        <f t="shared" si="1"/>
        <v>122.199</v>
      </c>
      <c r="H17" s="26">
        <v>48</v>
      </c>
      <c r="I17" s="26"/>
      <c r="J17" s="52" t="s">
        <v>196</v>
      </c>
      <c r="K17" s="63">
        <v>8</v>
      </c>
      <c r="M17" s="52" t="s">
        <v>88</v>
      </c>
      <c r="N17" s="63">
        <v>36</v>
      </c>
      <c r="O17" s="63"/>
      <c r="P17" s="53">
        <v>20</v>
      </c>
      <c r="Q17" s="5">
        <v>30</v>
      </c>
    </row>
    <row r="18" spans="1:17" ht="14.25">
      <c r="A18" s="13">
        <v>63</v>
      </c>
      <c r="B18" s="52" t="s">
        <v>227</v>
      </c>
      <c r="C18" s="53">
        <v>88</v>
      </c>
      <c r="D18" s="16">
        <v>2</v>
      </c>
      <c r="E18" s="2">
        <f t="shared" si="0"/>
        <v>0.022727272727272728</v>
      </c>
      <c r="F18" s="5">
        <v>10.189</v>
      </c>
      <c r="G18" s="5">
        <f t="shared" si="1"/>
        <v>20.378</v>
      </c>
      <c r="H18" s="3">
        <v>10</v>
      </c>
      <c r="I18" s="3"/>
      <c r="J18" s="52" t="s">
        <v>43</v>
      </c>
      <c r="K18" s="63">
        <v>33</v>
      </c>
      <c r="M18" s="52" t="s">
        <v>89</v>
      </c>
      <c r="N18" s="63">
        <v>295</v>
      </c>
      <c r="O18" s="63"/>
      <c r="P18" s="53">
        <v>21</v>
      </c>
      <c r="Q18" s="5">
        <v>30</v>
      </c>
    </row>
    <row r="19" spans="1:17" ht="14.25">
      <c r="A19" s="9">
        <v>54</v>
      </c>
      <c r="B19" s="52" t="s">
        <v>90</v>
      </c>
      <c r="C19" s="53">
        <v>40</v>
      </c>
      <c r="D19" s="16">
        <v>4</v>
      </c>
      <c r="E19" s="2">
        <f t="shared" si="0"/>
        <v>0.1</v>
      </c>
      <c r="F19" s="5">
        <v>20.513</v>
      </c>
      <c r="G19" s="5">
        <f t="shared" si="1"/>
        <v>82.052</v>
      </c>
      <c r="H19" s="3">
        <v>10</v>
      </c>
      <c r="I19" s="3"/>
      <c r="J19" s="52" t="s">
        <v>243</v>
      </c>
      <c r="K19" s="63">
        <v>2</v>
      </c>
      <c r="M19" s="52" t="s">
        <v>227</v>
      </c>
      <c r="N19" s="63">
        <v>88</v>
      </c>
      <c r="O19" s="63"/>
      <c r="P19" s="53">
        <v>22</v>
      </c>
      <c r="Q19" s="5">
        <v>30</v>
      </c>
    </row>
    <row r="20" spans="1:17" ht="14.25">
      <c r="A20" s="13">
        <v>68</v>
      </c>
      <c r="B20" s="52" t="s">
        <v>91</v>
      </c>
      <c r="C20" s="53">
        <v>27</v>
      </c>
      <c r="D20" s="16">
        <v>0</v>
      </c>
      <c r="E20" s="2">
        <f t="shared" si="0"/>
        <v>0</v>
      </c>
      <c r="F20" s="5">
        <v>30</v>
      </c>
      <c r="G20" s="5">
        <f t="shared" si="1"/>
        <v>0</v>
      </c>
      <c r="H20" s="3">
        <v>0</v>
      </c>
      <c r="I20" s="3"/>
      <c r="J20" s="52" t="s">
        <v>44</v>
      </c>
      <c r="K20" s="63">
        <v>4</v>
      </c>
      <c r="M20" s="52" t="s">
        <v>90</v>
      </c>
      <c r="N20" s="63">
        <v>40</v>
      </c>
      <c r="O20" s="63"/>
      <c r="P20" s="53">
        <v>22</v>
      </c>
      <c r="Q20" s="5">
        <v>30</v>
      </c>
    </row>
    <row r="21" spans="1:17" ht="14.25">
      <c r="A21" s="13">
        <v>23</v>
      </c>
      <c r="B21" s="52" t="s">
        <v>92</v>
      </c>
      <c r="C21" s="53">
        <v>274</v>
      </c>
      <c r="D21" s="16">
        <v>35</v>
      </c>
      <c r="E21" s="2">
        <f t="shared" si="0"/>
        <v>0.12773722627737227</v>
      </c>
      <c r="F21" s="5">
        <v>3.902</v>
      </c>
      <c r="G21" s="5">
        <f t="shared" si="1"/>
        <v>136.57</v>
      </c>
      <c r="H21" s="3">
        <v>56</v>
      </c>
      <c r="I21" s="26"/>
      <c r="J21" s="52" t="s">
        <v>235</v>
      </c>
      <c r="K21" s="63">
        <v>1</v>
      </c>
      <c r="M21" s="52" t="s">
        <v>91</v>
      </c>
      <c r="N21" s="63">
        <v>27</v>
      </c>
      <c r="O21" s="63"/>
      <c r="P21" s="53">
        <v>23</v>
      </c>
      <c r="Q21" s="5">
        <v>30</v>
      </c>
    </row>
    <row r="22" spans="1:17" ht="14.25">
      <c r="A22" s="13">
        <v>12</v>
      </c>
      <c r="B22" s="52" t="s">
        <v>93</v>
      </c>
      <c r="C22" s="53">
        <v>473</v>
      </c>
      <c r="D22" s="16">
        <v>68</v>
      </c>
      <c r="E22" s="2">
        <f t="shared" si="0"/>
        <v>0.14376321353065538</v>
      </c>
      <c r="F22" s="5">
        <v>2.673</v>
      </c>
      <c r="G22" s="5">
        <f t="shared" si="1"/>
        <v>181.764</v>
      </c>
      <c r="H22" s="26">
        <v>78</v>
      </c>
      <c r="I22" s="26"/>
      <c r="J22" s="52" t="s">
        <v>45</v>
      </c>
      <c r="K22" s="63">
        <v>35</v>
      </c>
      <c r="M22" s="52" t="s">
        <v>92</v>
      </c>
      <c r="N22" s="63">
        <v>255</v>
      </c>
      <c r="O22" s="63"/>
      <c r="P22" s="53">
        <v>24</v>
      </c>
      <c r="Q22" s="5">
        <v>30</v>
      </c>
    </row>
    <row r="23" spans="1:17" ht="14.25">
      <c r="A23" s="9">
        <v>64</v>
      </c>
      <c r="B23" s="52" t="s">
        <v>142</v>
      </c>
      <c r="C23" s="53">
        <v>96</v>
      </c>
      <c r="D23" s="16">
        <v>8</v>
      </c>
      <c r="E23" s="2">
        <f t="shared" si="0"/>
        <v>0.08333333333333333</v>
      </c>
      <c r="F23" s="5">
        <v>9.224</v>
      </c>
      <c r="G23" s="5">
        <f t="shared" si="1"/>
        <v>73.792</v>
      </c>
      <c r="H23" s="3">
        <v>10</v>
      </c>
      <c r="I23" s="26"/>
      <c r="J23" s="52" t="s">
        <v>186</v>
      </c>
      <c r="K23" s="63">
        <v>68</v>
      </c>
      <c r="M23" s="52" t="s">
        <v>93</v>
      </c>
      <c r="N23" s="63">
        <v>473</v>
      </c>
      <c r="O23" s="63"/>
      <c r="P23" s="53">
        <v>25</v>
      </c>
      <c r="Q23" s="5">
        <v>30</v>
      </c>
    </row>
    <row r="24" spans="1:17" ht="14.25">
      <c r="A24" s="9">
        <v>71</v>
      </c>
      <c r="B24" s="94" t="s">
        <v>333</v>
      </c>
      <c r="C24" s="95">
        <v>21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I24" s="26"/>
      <c r="J24" s="52" t="s">
        <v>169</v>
      </c>
      <c r="K24" s="63">
        <v>8</v>
      </c>
      <c r="M24" s="52" t="s">
        <v>142</v>
      </c>
      <c r="N24" s="63">
        <v>96</v>
      </c>
      <c r="O24" s="63"/>
      <c r="P24" s="53">
        <v>26</v>
      </c>
      <c r="Q24" s="5">
        <v>30</v>
      </c>
    </row>
    <row r="25" spans="1:17" ht="14.25">
      <c r="A25" s="9">
        <v>60</v>
      </c>
      <c r="B25" s="52" t="s">
        <v>181</v>
      </c>
      <c r="C25" s="53">
        <v>60</v>
      </c>
      <c r="D25" s="16">
        <v>1</v>
      </c>
      <c r="E25" s="2">
        <f t="shared" si="0"/>
        <v>0.016666666666666666</v>
      </c>
      <c r="F25" s="5">
        <v>14.013</v>
      </c>
      <c r="G25" s="5">
        <f t="shared" si="1"/>
        <v>14.013</v>
      </c>
      <c r="H25" s="3">
        <v>10</v>
      </c>
      <c r="I25" s="26"/>
      <c r="J25" s="52" t="s">
        <v>145</v>
      </c>
      <c r="K25" s="63">
        <v>1</v>
      </c>
      <c r="M25" s="52" t="s">
        <v>343</v>
      </c>
      <c r="N25" s="63">
        <v>21</v>
      </c>
      <c r="O25" s="63"/>
      <c r="P25" s="53">
        <v>27</v>
      </c>
      <c r="Q25" s="5">
        <v>30</v>
      </c>
    </row>
    <row r="26" spans="1:17" ht="14.25">
      <c r="A26" s="9">
        <v>81</v>
      </c>
      <c r="B26" s="52" t="s">
        <v>31</v>
      </c>
      <c r="C26" s="53">
        <v>70</v>
      </c>
      <c r="D26" s="16">
        <v>0</v>
      </c>
      <c r="E26" s="2">
        <f t="shared" si="0"/>
        <v>0</v>
      </c>
      <c r="F26" s="5">
        <v>12.156</v>
      </c>
      <c r="G26" s="5">
        <f t="shared" si="1"/>
        <v>0</v>
      </c>
      <c r="H26" s="3">
        <v>0</v>
      </c>
      <c r="I26" s="26"/>
      <c r="J26" s="52" t="s">
        <v>291</v>
      </c>
      <c r="K26" s="63">
        <v>5</v>
      </c>
      <c r="M26" s="52" t="s">
        <v>181</v>
      </c>
      <c r="N26" s="63">
        <v>60</v>
      </c>
      <c r="O26" s="63"/>
      <c r="P26" s="62">
        <v>27</v>
      </c>
      <c r="Q26" s="5">
        <v>30</v>
      </c>
    </row>
    <row r="27" spans="1:17" ht="14.25">
      <c r="A27" s="13">
        <v>73</v>
      </c>
      <c r="B27" s="52" t="s">
        <v>94</v>
      </c>
      <c r="C27" s="53">
        <v>20</v>
      </c>
      <c r="D27" s="16">
        <v>0</v>
      </c>
      <c r="E27" s="2">
        <f t="shared" si="0"/>
        <v>0</v>
      </c>
      <c r="F27" s="5">
        <v>30</v>
      </c>
      <c r="G27" s="5">
        <f t="shared" si="1"/>
        <v>0</v>
      </c>
      <c r="H27" s="3">
        <v>0</v>
      </c>
      <c r="I27" s="3"/>
      <c r="J27" s="52" t="s">
        <v>204</v>
      </c>
      <c r="K27" s="63">
        <v>1</v>
      </c>
      <c r="M27" s="52" t="s">
        <v>31</v>
      </c>
      <c r="N27" s="63">
        <v>65</v>
      </c>
      <c r="O27" s="63"/>
      <c r="P27" s="53">
        <v>30</v>
      </c>
      <c r="Q27" s="5">
        <v>29.467</v>
      </c>
    </row>
    <row r="28" spans="1:17" ht="14.25">
      <c r="A28" s="9">
        <v>26</v>
      </c>
      <c r="B28" s="52" t="s">
        <v>95</v>
      </c>
      <c r="C28" s="53">
        <v>201</v>
      </c>
      <c r="D28" s="16">
        <v>25</v>
      </c>
      <c r="E28" s="2">
        <f t="shared" si="0"/>
        <v>0.12437810945273632</v>
      </c>
      <c r="F28" s="5">
        <v>4.913</v>
      </c>
      <c r="G28" s="5">
        <f t="shared" si="1"/>
        <v>122.825</v>
      </c>
      <c r="H28" s="3">
        <v>50</v>
      </c>
      <c r="I28" s="26"/>
      <c r="J28" s="52" t="s">
        <v>76</v>
      </c>
      <c r="K28" s="63">
        <v>5</v>
      </c>
      <c r="M28" s="52" t="s">
        <v>94</v>
      </c>
      <c r="N28" s="63">
        <v>20</v>
      </c>
      <c r="O28" s="63"/>
      <c r="P28" s="53">
        <v>30</v>
      </c>
      <c r="Q28" s="5">
        <v>29.467</v>
      </c>
    </row>
    <row r="29" spans="1:17" ht="14.25">
      <c r="A29" s="9">
        <v>61</v>
      </c>
      <c r="B29" s="52" t="s">
        <v>171</v>
      </c>
      <c r="C29" s="53">
        <v>66</v>
      </c>
      <c r="D29" s="16">
        <v>5</v>
      </c>
      <c r="E29" s="2">
        <f t="shared" si="0"/>
        <v>0.07575757575757576</v>
      </c>
      <c r="F29" s="5">
        <v>13.013</v>
      </c>
      <c r="G29" s="5">
        <f t="shared" si="1"/>
        <v>65.065</v>
      </c>
      <c r="H29" s="3">
        <v>10</v>
      </c>
      <c r="I29" s="26"/>
      <c r="J29" s="52" t="s">
        <v>46</v>
      </c>
      <c r="K29" s="63">
        <v>51</v>
      </c>
      <c r="M29" s="52" t="s">
        <v>95</v>
      </c>
      <c r="N29" s="63">
        <v>201</v>
      </c>
      <c r="O29" s="63"/>
      <c r="P29" s="53">
        <v>30</v>
      </c>
      <c r="Q29" s="5">
        <v>29.467</v>
      </c>
    </row>
    <row r="30" spans="1:17" ht="14.25">
      <c r="A30" s="9">
        <v>10</v>
      </c>
      <c r="B30" s="52" t="s">
        <v>96</v>
      </c>
      <c r="C30" s="53">
        <v>308</v>
      </c>
      <c r="D30" s="16">
        <v>51</v>
      </c>
      <c r="E30" s="2">
        <f t="shared" si="0"/>
        <v>0.16558441558441558</v>
      </c>
      <c r="F30" s="5">
        <v>3.613</v>
      </c>
      <c r="G30" s="5">
        <f t="shared" si="1"/>
        <v>184.263</v>
      </c>
      <c r="H30" s="3">
        <v>82</v>
      </c>
      <c r="I30" s="26"/>
      <c r="J30" s="52" t="s">
        <v>47</v>
      </c>
      <c r="K30" s="63">
        <v>1</v>
      </c>
      <c r="M30" s="52" t="s">
        <v>171</v>
      </c>
      <c r="N30" s="63">
        <v>66</v>
      </c>
      <c r="O30" s="63"/>
      <c r="P30" s="53">
        <v>31</v>
      </c>
      <c r="Q30" s="5">
        <v>29.467</v>
      </c>
    </row>
    <row r="31" spans="1:17" ht="14.25">
      <c r="A31" s="13">
        <v>58</v>
      </c>
      <c r="B31" s="52" t="s">
        <v>97</v>
      </c>
      <c r="C31" s="53">
        <v>55</v>
      </c>
      <c r="D31" s="17">
        <v>1</v>
      </c>
      <c r="E31" s="2">
        <f t="shared" si="0"/>
        <v>0.01818181818181818</v>
      </c>
      <c r="F31" s="5">
        <v>15.195</v>
      </c>
      <c r="G31" s="5">
        <f t="shared" si="1"/>
        <v>15.195</v>
      </c>
      <c r="H31" s="3">
        <v>10</v>
      </c>
      <c r="I31" s="26"/>
      <c r="J31" s="52" t="s">
        <v>236</v>
      </c>
      <c r="K31" s="63">
        <v>1</v>
      </c>
      <c r="M31" s="52" t="s">
        <v>96</v>
      </c>
      <c r="N31" s="63">
        <v>291</v>
      </c>
      <c r="O31" s="63"/>
      <c r="P31" s="53">
        <v>32</v>
      </c>
      <c r="Q31" s="5">
        <v>29.467</v>
      </c>
    </row>
    <row r="32" spans="1:17" ht="14.25">
      <c r="A32" s="9">
        <v>69</v>
      </c>
      <c r="B32" s="52" t="s">
        <v>98</v>
      </c>
      <c r="C32" s="53">
        <v>24</v>
      </c>
      <c r="D32" s="16">
        <v>0</v>
      </c>
      <c r="E32" s="2">
        <f t="shared" si="0"/>
        <v>0</v>
      </c>
      <c r="F32" s="5">
        <v>30</v>
      </c>
      <c r="G32" s="5">
        <f t="shared" si="1"/>
        <v>0</v>
      </c>
      <c r="H32" s="3">
        <v>0</v>
      </c>
      <c r="I32" s="26"/>
      <c r="J32" s="52" t="s">
        <v>49</v>
      </c>
      <c r="K32" s="63">
        <v>7</v>
      </c>
      <c r="M32" s="52" t="s">
        <v>97</v>
      </c>
      <c r="N32" s="63">
        <v>55</v>
      </c>
      <c r="O32" s="63"/>
      <c r="P32" s="53">
        <v>33</v>
      </c>
      <c r="Q32" s="5">
        <v>29.467</v>
      </c>
    </row>
    <row r="33" spans="1:17" ht="14.25">
      <c r="A33" s="9">
        <v>45</v>
      </c>
      <c r="B33" s="52" t="s">
        <v>167</v>
      </c>
      <c r="C33" s="53">
        <v>73</v>
      </c>
      <c r="D33" s="16">
        <v>7</v>
      </c>
      <c r="E33" s="2">
        <f t="shared" si="0"/>
        <v>0.0958904109589041</v>
      </c>
      <c r="F33" s="5">
        <v>12.156</v>
      </c>
      <c r="G33" s="5">
        <f t="shared" si="1"/>
        <v>85.092</v>
      </c>
      <c r="H33" s="3">
        <v>12</v>
      </c>
      <c r="I33" s="3"/>
      <c r="J33" s="52" t="s">
        <v>258</v>
      </c>
      <c r="K33" s="63">
        <v>4</v>
      </c>
      <c r="M33" s="52" t="s">
        <v>98</v>
      </c>
      <c r="N33" s="63">
        <v>24</v>
      </c>
      <c r="O33" s="63"/>
      <c r="P33" s="53">
        <v>34</v>
      </c>
      <c r="Q33" s="5">
        <v>29.467</v>
      </c>
    </row>
    <row r="34" spans="1:17" ht="14.25">
      <c r="A34" s="13">
        <v>28</v>
      </c>
      <c r="B34" s="52" t="s">
        <v>99</v>
      </c>
      <c r="C34" s="53">
        <v>27</v>
      </c>
      <c r="D34" s="17">
        <v>4</v>
      </c>
      <c r="E34" s="2">
        <f t="shared" si="0"/>
        <v>0.14814814814814814</v>
      </c>
      <c r="F34" s="5">
        <v>30</v>
      </c>
      <c r="G34" s="5">
        <f t="shared" si="1"/>
        <v>120</v>
      </c>
      <c r="H34" s="3">
        <v>46</v>
      </c>
      <c r="I34" s="3"/>
      <c r="J34" s="52" t="s">
        <v>50</v>
      </c>
      <c r="K34" s="63">
        <v>24</v>
      </c>
      <c r="M34" s="52" t="s">
        <v>167</v>
      </c>
      <c r="N34" s="63">
        <v>73</v>
      </c>
      <c r="O34" s="63"/>
      <c r="P34" s="53">
        <v>35</v>
      </c>
      <c r="Q34" s="5">
        <v>23.299</v>
      </c>
    </row>
    <row r="35" spans="1:17" ht="14.25">
      <c r="A35" s="13">
        <v>22</v>
      </c>
      <c r="B35" s="52" t="s">
        <v>100</v>
      </c>
      <c r="C35" s="53">
        <v>167</v>
      </c>
      <c r="D35" s="16">
        <v>24</v>
      </c>
      <c r="E35" s="2">
        <f t="shared" si="0"/>
        <v>0.1437125748502994</v>
      </c>
      <c r="F35" s="5">
        <v>5.74</v>
      </c>
      <c r="G35" s="5">
        <f t="shared" si="1"/>
        <v>137.76</v>
      </c>
      <c r="H35" s="26">
        <v>58</v>
      </c>
      <c r="I35" s="3"/>
      <c r="J35" s="52" t="s">
        <v>51</v>
      </c>
      <c r="K35" s="63">
        <v>3</v>
      </c>
      <c r="M35" s="52" t="s">
        <v>99</v>
      </c>
      <c r="N35" s="63">
        <v>27</v>
      </c>
      <c r="O35" s="63"/>
      <c r="P35" s="53">
        <v>36</v>
      </c>
      <c r="Q35" s="5">
        <v>23.299</v>
      </c>
    </row>
    <row r="36" spans="1:17" ht="14.25">
      <c r="A36" s="13">
        <v>43</v>
      </c>
      <c r="B36" s="52" t="s">
        <v>101</v>
      </c>
      <c r="C36" s="53">
        <v>30</v>
      </c>
      <c r="D36" s="16">
        <v>3</v>
      </c>
      <c r="E36" s="2">
        <f t="shared" si="0"/>
        <v>0.1</v>
      </c>
      <c r="F36" s="5">
        <v>29.467</v>
      </c>
      <c r="G36" s="5">
        <f t="shared" si="1"/>
        <v>88.401</v>
      </c>
      <c r="H36" s="3">
        <v>15</v>
      </c>
      <c r="I36" s="26"/>
      <c r="J36" s="52" t="s">
        <v>52</v>
      </c>
      <c r="K36" s="63">
        <v>20</v>
      </c>
      <c r="M36" s="52" t="s">
        <v>100</v>
      </c>
      <c r="N36" s="63">
        <v>167</v>
      </c>
      <c r="O36" s="63"/>
      <c r="P36" s="53">
        <v>40</v>
      </c>
      <c r="Q36" s="5">
        <v>20.513</v>
      </c>
    </row>
    <row r="37" spans="1:17" ht="14.25">
      <c r="A37" s="9">
        <v>5</v>
      </c>
      <c r="B37" s="52" t="s">
        <v>102</v>
      </c>
      <c r="C37" s="53">
        <v>82</v>
      </c>
      <c r="D37" s="16">
        <v>20</v>
      </c>
      <c r="E37" s="2">
        <f t="shared" si="0"/>
        <v>0.24390243902439024</v>
      </c>
      <c r="F37" s="5">
        <v>10.763</v>
      </c>
      <c r="G37" s="5">
        <f t="shared" si="1"/>
        <v>215.26</v>
      </c>
      <c r="H37" s="3">
        <v>92</v>
      </c>
      <c r="I37" s="26"/>
      <c r="J37" s="52" t="s">
        <v>53</v>
      </c>
      <c r="K37" s="63">
        <v>2</v>
      </c>
      <c r="M37" s="52" t="s">
        <v>101</v>
      </c>
      <c r="N37" s="63">
        <v>30</v>
      </c>
      <c r="O37" s="63"/>
      <c r="P37" s="53">
        <v>40</v>
      </c>
      <c r="Q37" s="5">
        <v>20.513</v>
      </c>
    </row>
    <row r="38" spans="1:17" ht="14.25">
      <c r="A38" s="13">
        <v>52</v>
      </c>
      <c r="B38" s="52" t="s">
        <v>103</v>
      </c>
      <c r="C38" s="53">
        <v>35</v>
      </c>
      <c r="D38" s="16">
        <v>2</v>
      </c>
      <c r="E38" s="2">
        <f t="shared" si="0"/>
        <v>0.05714285714285714</v>
      </c>
      <c r="F38" s="5">
        <v>23.299</v>
      </c>
      <c r="G38" s="5">
        <f t="shared" si="1"/>
        <v>46.598</v>
      </c>
      <c r="H38" s="3">
        <v>10</v>
      </c>
      <c r="I38" s="26"/>
      <c r="J38" s="52" t="s">
        <v>146</v>
      </c>
      <c r="K38" s="63">
        <v>1</v>
      </c>
      <c r="M38" s="52" t="s">
        <v>102</v>
      </c>
      <c r="N38" s="63">
        <v>82</v>
      </c>
      <c r="O38" s="63"/>
      <c r="P38" s="53">
        <v>40</v>
      </c>
      <c r="Q38" s="5">
        <v>20.513</v>
      </c>
    </row>
    <row r="39" spans="1:17" ht="14.25">
      <c r="A39" s="9">
        <v>34</v>
      </c>
      <c r="B39" s="52" t="s">
        <v>104</v>
      </c>
      <c r="C39" s="53">
        <v>114</v>
      </c>
      <c r="D39" s="16">
        <v>14</v>
      </c>
      <c r="E39" s="2">
        <f t="shared" si="0"/>
        <v>0.12280701754385964</v>
      </c>
      <c r="F39" s="5">
        <v>8.104</v>
      </c>
      <c r="G39" s="5">
        <f t="shared" si="1"/>
        <v>113.45599999999999</v>
      </c>
      <c r="H39" s="26">
        <v>34</v>
      </c>
      <c r="I39" s="26"/>
      <c r="J39" s="52" t="s">
        <v>187</v>
      </c>
      <c r="K39" s="63">
        <v>14</v>
      </c>
      <c r="M39" s="52" t="s">
        <v>103</v>
      </c>
      <c r="N39" s="63">
        <v>35</v>
      </c>
      <c r="O39" s="63"/>
      <c r="P39" s="53">
        <v>40</v>
      </c>
      <c r="Q39" s="5">
        <v>20.513</v>
      </c>
    </row>
    <row r="40" spans="1:17" ht="14.25">
      <c r="A40" s="13">
        <v>42</v>
      </c>
      <c r="B40" s="52" t="s">
        <v>105</v>
      </c>
      <c r="C40" s="53">
        <v>150</v>
      </c>
      <c r="D40" s="16">
        <v>15</v>
      </c>
      <c r="E40" s="2">
        <f t="shared" si="0"/>
        <v>0.1</v>
      </c>
      <c r="F40" s="5">
        <v>6.213</v>
      </c>
      <c r="G40" s="5">
        <f t="shared" si="1"/>
        <v>93.19500000000001</v>
      </c>
      <c r="H40" s="26">
        <v>18</v>
      </c>
      <c r="I40" s="26"/>
      <c r="J40" s="52" t="s">
        <v>188</v>
      </c>
      <c r="K40" s="63">
        <v>1</v>
      </c>
      <c r="M40" s="52" t="s">
        <v>104</v>
      </c>
      <c r="N40" s="63">
        <v>114</v>
      </c>
      <c r="O40" s="63"/>
      <c r="P40" s="53">
        <v>40</v>
      </c>
      <c r="Q40" s="5">
        <v>20.513</v>
      </c>
    </row>
    <row r="41" spans="1:17" ht="14.25">
      <c r="A41" s="9">
        <v>50</v>
      </c>
      <c r="B41" s="52" t="s">
        <v>106</v>
      </c>
      <c r="C41" s="53">
        <v>20</v>
      </c>
      <c r="D41" s="16">
        <v>1</v>
      </c>
      <c r="E41" s="2">
        <f aca="true" t="shared" si="2" ref="E41:E72">+D41/C41</f>
        <v>0.05</v>
      </c>
      <c r="F41" s="5">
        <v>30</v>
      </c>
      <c r="G41" s="5">
        <f aca="true" t="shared" si="3" ref="G41:G72">+F41*D41</f>
        <v>30</v>
      </c>
      <c r="H41" s="3">
        <v>10</v>
      </c>
      <c r="I41" s="26"/>
      <c r="J41" s="52" t="s">
        <v>147</v>
      </c>
      <c r="K41" s="63">
        <v>15</v>
      </c>
      <c r="M41" s="52" t="s">
        <v>105</v>
      </c>
      <c r="N41" s="63">
        <v>150</v>
      </c>
      <c r="O41" s="63"/>
      <c r="P41" s="53">
        <v>44</v>
      </c>
      <c r="Q41" s="5">
        <v>20.513</v>
      </c>
    </row>
    <row r="42" spans="1:17" ht="14.25">
      <c r="A42" s="9">
        <v>49</v>
      </c>
      <c r="B42" s="52" t="s">
        <v>107</v>
      </c>
      <c r="C42" s="53">
        <v>20</v>
      </c>
      <c r="D42" s="16">
        <v>2</v>
      </c>
      <c r="E42" s="2">
        <f t="shared" si="2"/>
        <v>0.1</v>
      </c>
      <c r="F42" s="5">
        <v>30</v>
      </c>
      <c r="G42" s="5">
        <f t="shared" si="3"/>
        <v>60</v>
      </c>
      <c r="H42" s="3">
        <v>10</v>
      </c>
      <c r="I42" s="26"/>
      <c r="J42" s="52" t="s">
        <v>54</v>
      </c>
      <c r="K42" s="63">
        <v>1</v>
      </c>
      <c r="M42" s="52" t="s">
        <v>106</v>
      </c>
      <c r="N42" s="63">
        <v>20</v>
      </c>
      <c r="O42" s="63"/>
      <c r="P42" s="53">
        <v>45</v>
      </c>
      <c r="Q42" s="5">
        <v>18.346</v>
      </c>
    </row>
    <row r="43" spans="1:17" ht="14.25">
      <c r="A43" s="9">
        <v>9</v>
      </c>
      <c r="B43" s="52" t="s">
        <v>108</v>
      </c>
      <c r="C43" s="53">
        <v>110</v>
      </c>
      <c r="D43" s="16">
        <v>23</v>
      </c>
      <c r="E43" s="2">
        <f t="shared" si="2"/>
        <v>0.20909090909090908</v>
      </c>
      <c r="F43" s="5">
        <v>8.104</v>
      </c>
      <c r="G43" s="5">
        <f t="shared" si="3"/>
        <v>186.392</v>
      </c>
      <c r="H43" s="26">
        <v>84</v>
      </c>
      <c r="I43" s="3"/>
      <c r="J43" s="52" t="s">
        <v>55</v>
      </c>
      <c r="K43" s="63">
        <v>2</v>
      </c>
      <c r="M43" s="52" t="s">
        <v>107</v>
      </c>
      <c r="N43" s="63">
        <v>20</v>
      </c>
      <c r="O43" s="63"/>
      <c r="P43" s="53">
        <v>50</v>
      </c>
      <c r="Q43" s="5">
        <v>16.613</v>
      </c>
    </row>
    <row r="44" spans="1:17" ht="14.25">
      <c r="A44" s="9">
        <v>15</v>
      </c>
      <c r="B44" s="52" t="s">
        <v>109</v>
      </c>
      <c r="C44" s="53">
        <v>81</v>
      </c>
      <c r="D44" s="16">
        <v>16</v>
      </c>
      <c r="E44" s="2">
        <f t="shared" si="2"/>
        <v>0.19753086419753085</v>
      </c>
      <c r="F44" s="5">
        <v>10.763</v>
      </c>
      <c r="G44" s="5">
        <f t="shared" si="3"/>
        <v>172.208</v>
      </c>
      <c r="H44" s="3">
        <v>72</v>
      </c>
      <c r="I44" s="26"/>
      <c r="J44" s="52" t="s">
        <v>56</v>
      </c>
      <c r="K44" s="63">
        <v>23</v>
      </c>
      <c r="M44" s="52" t="s">
        <v>108</v>
      </c>
      <c r="N44" s="63">
        <v>107</v>
      </c>
      <c r="O44" s="63"/>
      <c r="P44" s="53">
        <v>51</v>
      </c>
      <c r="Q44" s="5">
        <v>16.613</v>
      </c>
    </row>
    <row r="45" spans="1:17" ht="14.25">
      <c r="A45" s="9">
        <v>25</v>
      </c>
      <c r="B45" s="52" t="s">
        <v>172</v>
      </c>
      <c r="C45" s="53">
        <v>541</v>
      </c>
      <c r="D45" s="16">
        <v>51</v>
      </c>
      <c r="E45" s="2">
        <f t="shared" si="2"/>
        <v>0.09426987060998152</v>
      </c>
      <c r="F45" s="5">
        <v>2.457</v>
      </c>
      <c r="G45" s="5">
        <f t="shared" si="3"/>
        <v>125.30699999999999</v>
      </c>
      <c r="H45" s="3">
        <v>52</v>
      </c>
      <c r="I45" s="26"/>
      <c r="J45" s="52" t="s">
        <v>244</v>
      </c>
      <c r="K45" s="63">
        <v>1</v>
      </c>
      <c r="M45" s="52" t="s">
        <v>109</v>
      </c>
      <c r="N45" s="63">
        <v>81</v>
      </c>
      <c r="O45" s="63"/>
      <c r="P45" s="53">
        <v>51</v>
      </c>
      <c r="Q45" s="5">
        <v>16.613</v>
      </c>
    </row>
    <row r="46" spans="1:17" ht="14.25">
      <c r="A46" s="13">
        <v>53</v>
      </c>
      <c r="B46" s="52" t="s">
        <v>110</v>
      </c>
      <c r="C46" s="53">
        <v>40</v>
      </c>
      <c r="D46" s="16">
        <v>1</v>
      </c>
      <c r="E46" s="2">
        <f t="shared" si="2"/>
        <v>0.025</v>
      </c>
      <c r="F46" s="5">
        <v>20.513</v>
      </c>
      <c r="G46" s="5">
        <f t="shared" si="3"/>
        <v>20.513</v>
      </c>
      <c r="H46" s="3">
        <v>10</v>
      </c>
      <c r="I46" s="26"/>
      <c r="J46" s="52" t="s">
        <v>57</v>
      </c>
      <c r="K46" s="63">
        <v>16</v>
      </c>
      <c r="M46" s="52" t="s">
        <v>172</v>
      </c>
      <c r="N46" s="63">
        <v>541</v>
      </c>
      <c r="O46" s="63"/>
      <c r="P46" s="53">
        <v>52</v>
      </c>
      <c r="Q46" s="5">
        <v>16.613</v>
      </c>
    </row>
    <row r="47" spans="1:17" ht="14.25">
      <c r="A47" s="9">
        <v>40</v>
      </c>
      <c r="B47" s="52" t="s">
        <v>173</v>
      </c>
      <c r="C47" s="53">
        <v>60</v>
      </c>
      <c r="D47" s="16">
        <v>7</v>
      </c>
      <c r="E47" s="2">
        <f t="shared" si="2"/>
        <v>0.11666666666666667</v>
      </c>
      <c r="F47" s="5">
        <v>14.013</v>
      </c>
      <c r="G47" s="5">
        <f t="shared" si="3"/>
        <v>98.091</v>
      </c>
      <c r="H47" s="3">
        <v>22</v>
      </c>
      <c r="I47" s="26"/>
      <c r="J47" s="52" t="s">
        <v>157</v>
      </c>
      <c r="K47" s="63">
        <v>51</v>
      </c>
      <c r="M47" s="52" t="s">
        <v>110</v>
      </c>
      <c r="N47" s="63">
        <v>40</v>
      </c>
      <c r="O47" s="63"/>
      <c r="P47" s="53">
        <v>55</v>
      </c>
      <c r="Q47" s="5">
        <v>15.195</v>
      </c>
    </row>
    <row r="48" spans="1:17" ht="14.25">
      <c r="A48" s="9">
        <v>11</v>
      </c>
      <c r="B48" s="52" t="s">
        <v>112</v>
      </c>
      <c r="C48" s="53">
        <v>136</v>
      </c>
      <c r="D48" s="16">
        <v>27</v>
      </c>
      <c r="E48" s="2">
        <f t="shared" si="2"/>
        <v>0.19852941176470587</v>
      </c>
      <c r="F48" s="5">
        <v>6.791</v>
      </c>
      <c r="G48" s="5">
        <f t="shared" si="3"/>
        <v>183.357</v>
      </c>
      <c r="H48" s="3">
        <v>80</v>
      </c>
      <c r="I48" s="3"/>
      <c r="J48" s="52" t="s">
        <v>158</v>
      </c>
      <c r="K48" s="63">
        <v>1</v>
      </c>
      <c r="M48" s="52" t="s">
        <v>173</v>
      </c>
      <c r="N48" s="63">
        <v>60</v>
      </c>
      <c r="O48" s="63"/>
      <c r="P48" s="53">
        <v>55</v>
      </c>
      <c r="Q48" s="5">
        <v>15.195</v>
      </c>
    </row>
    <row r="49" spans="1:17" ht="14.25">
      <c r="A49" s="9">
        <v>44</v>
      </c>
      <c r="B49" s="52" t="s">
        <v>6</v>
      </c>
      <c r="C49" s="53">
        <v>31</v>
      </c>
      <c r="D49" s="16">
        <v>3</v>
      </c>
      <c r="E49" s="2">
        <f t="shared" si="2"/>
        <v>0.0967741935483871</v>
      </c>
      <c r="F49" s="5">
        <v>29.467</v>
      </c>
      <c r="G49" s="5">
        <f t="shared" si="3"/>
        <v>88.401</v>
      </c>
      <c r="H49" s="26">
        <v>15</v>
      </c>
      <c r="I49" s="26"/>
      <c r="J49" s="52" t="s">
        <v>245</v>
      </c>
      <c r="K49" s="63">
        <v>1</v>
      </c>
      <c r="M49" s="52" t="s">
        <v>228</v>
      </c>
      <c r="N49" s="63">
        <v>0</v>
      </c>
      <c r="O49" s="63"/>
      <c r="P49" s="53">
        <v>60</v>
      </c>
      <c r="Q49" s="5">
        <v>14.013</v>
      </c>
    </row>
    <row r="50" spans="1:17" ht="14.25">
      <c r="A50" s="13">
        <v>48</v>
      </c>
      <c r="B50" s="52" t="s">
        <v>83</v>
      </c>
      <c r="C50" s="53">
        <v>20</v>
      </c>
      <c r="D50" s="16">
        <v>1</v>
      </c>
      <c r="E50" s="2">
        <f t="shared" si="2"/>
        <v>0.05</v>
      </c>
      <c r="F50" s="5">
        <v>30</v>
      </c>
      <c r="G50" s="5">
        <f t="shared" si="3"/>
        <v>30</v>
      </c>
      <c r="H50" s="3">
        <v>10</v>
      </c>
      <c r="I50" s="26"/>
      <c r="J50" s="52" t="s">
        <v>256</v>
      </c>
      <c r="K50" s="63">
        <v>1</v>
      </c>
      <c r="M50" s="52" t="s">
        <v>111</v>
      </c>
      <c r="N50" s="63">
        <v>20</v>
      </c>
      <c r="O50" s="63"/>
      <c r="P50" s="53">
        <v>60</v>
      </c>
      <c r="Q50" s="5">
        <v>14.013</v>
      </c>
    </row>
    <row r="51" spans="1:17" ht="14.25">
      <c r="A51" s="9">
        <v>36</v>
      </c>
      <c r="B51" s="52" t="s">
        <v>229</v>
      </c>
      <c r="C51" s="53">
        <v>55</v>
      </c>
      <c r="D51" s="16">
        <v>7</v>
      </c>
      <c r="E51" s="2">
        <f t="shared" si="2"/>
        <v>0.12727272727272726</v>
      </c>
      <c r="F51" s="5">
        <v>15.195</v>
      </c>
      <c r="G51" s="5">
        <f t="shared" si="3"/>
        <v>106.36500000000001</v>
      </c>
      <c r="H51" s="3">
        <v>30</v>
      </c>
      <c r="I51" s="26"/>
      <c r="J51" s="52" t="s">
        <v>198</v>
      </c>
      <c r="K51" s="63">
        <v>7</v>
      </c>
      <c r="M51" s="52" t="s">
        <v>112</v>
      </c>
      <c r="N51" s="63">
        <v>136</v>
      </c>
      <c r="O51" s="63"/>
      <c r="P51" s="53">
        <v>60</v>
      </c>
      <c r="Q51" s="5">
        <v>14.013</v>
      </c>
    </row>
    <row r="52" spans="1:17" ht="14.25">
      <c r="A52" s="13">
        <v>18</v>
      </c>
      <c r="B52" s="52" t="s">
        <v>113</v>
      </c>
      <c r="C52" s="53">
        <v>26</v>
      </c>
      <c r="D52" s="16">
        <v>5</v>
      </c>
      <c r="E52" s="2">
        <f t="shared" si="2"/>
        <v>0.19230769230769232</v>
      </c>
      <c r="F52" s="5">
        <v>30</v>
      </c>
      <c r="G52" s="5">
        <f t="shared" si="3"/>
        <v>150</v>
      </c>
      <c r="H52" s="3">
        <v>66</v>
      </c>
      <c r="I52" s="26"/>
      <c r="J52" s="52" t="s">
        <v>205</v>
      </c>
      <c r="K52" s="63">
        <v>3</v>
      </c>
      <c r="M52" s="52" t="s">
        <v>6</v>
      </c>
      <c r="N52" s="63">
        <v>31</v>
      </c>
      <c r="O52" s="63"/>
      <c r="P52" s="53">
        <v>60</v>
      </c>
      <c r="Q52" s="5">
        <v>14.013</v>
      </c>
    </row>
    <row r="53" spans="1:17" ht="14.25">
      <c r="A53" s="13">
        <v>38</v>
      </c>
      <c r="B53" s="52" t="s">
        <v>114</v>
      </c>
      <c r="C53" s="53">
        <v>185</v>
      </c>
      <c r="D53" s="16">
        <v>20</v>
      </c>
      <c r="E53" s="2">
        <f t="shared" si="2"/>
        <v>0.10810810810810811</v>
      </c>
      <c r="F53" s="5">
        <v>5.229</v>
      </c>
      <c r="G53" s="5">
        <f t="shared" si="3"/>
        <v>104.58</v>
      </c>
      <c r="H53" s="3">
        <v>26</v>
      </c>
      <c r="I53" s="26"/>
      <c r="J53" s="52" t="s">
        <v>58</v>
      </c>
      <c r="K53" s="63">
        <v>1</v>
      </c>
      <c r="M53" s="52" t="s">
        <v>83</v>
      </c>
      <c r="N53" s="63">
        <v>20</v>
      </c>
      <c r="O53" s="63"/>
      <c r="P53" s="53">
        <v>64</v>
      </c>
      <c r="Q53" s="5">
        <v>14.013</v>
      </c>
    </row>
    <row r="54" spans="1:17" ht="14.25">
      <c r="A54" s="9">
        <v>74</v>
      </c>
      <c r="B54" s="52" t="s">
        <v>116</v>
      </c>
      <c r="C54" s="53">
        <v>16</v>
      </c>
      <c r="D54" s="16">
        <v>0</v>
      </c>
      <c r="E54" s="2">
        <f t="shared" si="2"/>
        <v>0</v>
      </c>
      <c r="F54" s="5">
        <v>30</v>
      </c>
      <c r="G54" s="5">
        <f t="shared" si="3"/>
        <v>0</v>
      </c>
      <c r="H54" s="3">
        <v>0</v>
      </c>
      <c r="I54" s="26"/>
      <c r="J54" s="52" t="s">
        <v>238</v>
      </c>
      <c r="K54" s="63">
        <v>7</v>
      </c>
      <c r="M54" s="52" t="s">
        <v>229</v>
      </c>
      <c r="N54" s="63">
        <v>55</v>
      </c>
      <c r="O54" s="63"/>
      <c r="P54" s="53">
        <v>65</v>
      </c>
      <c r="Q54" s="5">
        <v>13.013</v>
      </c>
    </row>
    <row r="55" spans="1:17" ht="14.25">
      <c r="A55" s="13">
        <v>13</v>
      </c>
      <c r="B55" s="52" t="s">
        <v>117</v>
      </c>
      <c r="C55" s="53">
        <v>34</v>
      </c>
      <c r="D55" s="16">
        <v>6</v>
      </c>
      <c r="E55" s="2">
        <f t="shared" si="2"/>
        <v>0.17647058823529413</v>
      </c>
      <c r="F55" s="5">
        <v>29.467</v>
      </c>
      <c r="G55" s="5">
        <f t="shared" si="3"/>
        <v>176.802</v>
      </c>
      <c r="H55" s="3">
        <v>76</v>
      </c>
      <c r="I55" s="26"/>
      <c r="J55" s="52" t="s">
        <v>159</v>
      </c>
      <c r="K55" s="63">
        <v>4</v>
      </c>
      <c r="M55" s="52" t="s">
        <v>113</v>
      </c>
      <c r="N55" s="63">
        <v>22</v>
      </c>
      <c r="O55" s="63"/>
      <c r="P55" s="53">
        <v>65</v>
      </c>
      <c r="Q55" s="5">
        <v>13.013</v>
      </c>
    </row>
    <row r="56" spans="1:17" ht="14.25">
      <c r="A56" s="9">
        <v>80</v>
      </c>
      <c r="B56" s="52" t="s">
        <v>334</v>
      </c>
      <c r="C56" s="53">
        <v>64</v>
      </c>
      <c r="D56" s="16">
        <v>0</v>
      </c>
      <c r="E56" s="2">
        <f t="shared" si="2"/>
        <v>0</v>
      </c>
      <c r="F56" s="5">
        <v>14.013</v>
      </c>
      <c r="G56" s="5">
        <f t="shared" si="3"/>
        <v>0</v>
      </c>
      <c r="H56" s="3">
        <v>0</v>
      </c>
      <c r="I56" s="26"/>
      <c r="J56" s="52" t="s">
        <v>59</v>
      </c>
      <c r="K56" s="63">
        <v>5</v>
      </c>
      <c r="M56" s="52" t="s">
        <v>114</v>
      </c>
      <c r="N56" s="63">
        <v>185</v>
      </c>
      <c r="O56" s="63"/>
      <c r="P56" s="53">
        <v>65</v>
      </c>
      <c r="Q56" s="5">
        <v>13.013</v>
      </c>
    </row>
    <row r="57" spans="1:17" ht="14.25">
      <c r="A57" s="9">
        <v>16</v>
      </c>
      <c r="B57" s="52" t="s">
        <v>119</v>
      </c>
      <c r="C57" s="53">
        <v>531</v>
      </c>
      <c r="D57" s="16">
        <v>65</v>
      </c>
      <c r="E57" s="2">
        <f t="shared" si="2"/>
        <v>0.1224105461393597</v>
      </c>
      <c r="F57" s="5">
        <v>2.485</v>
      </c>
      <c r="G57" s="5">
        <f t="shared" si="3"/>
        <v>161.525</v>
      </c>
      <c r="H57" s="3">
        <v>70</v>
      </c>
      <c r="I57" s="3"/>
      <c r="J57" s="52" t="s">
        <v>60</v>
      </c>
      <c r="K57" s="63">
        <v>20</v>
      </c>
      <c r="M57" s="52" t="s">
        <v>115</v>
      </c>
      <c r="N57" s="63">
        <v>0</v>
      </c>
      <c r="O57" s="63"/>
      <c r="P57" s="53">
        <v>66</v>
      </c>
      <c r="Q57" s="5">
        <v>13.013</v>
      </c>
    </row>
    <row r="58" spans="1:17" ht="14.25">
      <c r="A58" s="9">
        <v>20</v>
      </c>
      <c r="B58" s="52" t="s">
        <v>120</v>
      </c>
      <c r="C58" s="53">
        <v>136</v>
      </c>
      <c r="D58" s="16">
        <v>21</v>
      </c>
      <c r="E58" s="2">
        <f t="shared" si="2"/>
        <v>0.15441176470588236</v>
      </c>
      <c r="F58" s="5">
        <v>6.791</v>
      </c>
      <c r="G58" s="5">
        <f t="shared" si="3"/>
        <v>142.61100000000002</v>
      </c>
      <c r="H58" s="3">
        <v>62</v>
      </c>
      <c r="I58" s="26"/>
      <c r="J58" s="52" t="s">
        <v>337</v>
      </c>
      <c r="K58" s="63">
        <v>1</v>
      </c>
      <c r="M58" s="52" t="s">
        <v>116</v>
      </c>
      <c r="N58" s="63">
        <v>16</v>
      </c>
      <c r="O58" s="63"/>
      <c r="P58" s="53">
        <v>73</v>
      </c>
      <c r="Q58" s="5">
        <v>12.156</v>
      </c>
    </row>
    <row r="59" spans="1:17" ht="14.25">
      <c r="A59" s="13">
        <v>32</v>
      </c>
      <c r="B59" s="52" t="s">
        <v>121</v>
      </c>
      <c r="C59" s="53">
        <v>75</v>
      </c>
      <c r="D59" s="16">
        <v>10</v>
      </c>
      <c r="E59" s="2">
        <f t="shared" si="2"/>
        <v>0.13333333333333333</v>
      </c>
      <c r="F59" s="5">
        <v>11.413</v>
      </c>
      <c r="G59" s="5">
        <f t="shared" si="3"/>
        <v>114.13</v>
      </c>
      <c r="H59" s="26">
        <v>37</v>
      </c>
      <c r="I59" s="26"/>
      <c r="J59" s="52" t="s">
        <v>148</v>
      </c>
      <c r="K59" s="63">
        <v>27</v>
      </c>
      <c r="M59" s="52" t="s">
        <v>117</v>
      </c>
      <c r="N59" s="63">
        <v>34</v>
      </c>
      <c r="O59" s="63"/>
      <c r="P59" s="53">
        <v>75</v>
      </c>
      <c r="Q59" s="5">
        <v>13.013</v>
      </c>
    </row>
    <row r="60" spans="1:17" ht="14.25">
      <c r="A60" s="13">
        <v>33</v>
      </c>
      <c r="B60" s="52" t="s">
        <v>183</v>
      </c>
      <c r="C60" s="53">
        <v>78</v>
      </c>
      <c r="D60" s="16">
        <v>10</v>
      </c>
      <c r="E60" s="2">
        <f t="shared" si="2"/>
        <v>0.1282051282051282</v>
      </c>
      <c r="F60" s="5">
        <v>11.413</v>
      </c>
      <c r="G60" s="5">
        <f t="shared" si="3"/>
        <v>114.13</v>
      </c>
      <c r="H60" s="3">
        <v>37</v>
      </c>
      <c r="I60" s="26"/>
      <c r="J60" s="52" t="s">
        <v>149</v>
      </c>
      <c r="K60" s="63">
        <v>6</v>
      </c>
      <c r="M60" s="52" t="s">
        <v>118</v>
      </c>
      <c r="N60" s="63">
        <v>64</v>
      </c>
      <c r="O60" s="63"/>
      <c r="P60" s="62">
        <v>78</v>
      </c>
      <c r="Q60" s="5">
        <v>13.013</v>
      </c>
    </row>
    <row r="61" spans="1:17" ht="14.25">
      <c r="A61" s="9">
        <v>46</v>
      </c>
      <c r="B61" s="52" t="s">
        <v>122</v>
      </c>
      <c r="C61" s="53">
        <v>26</v>
      </c>
      <c r="D61" s="16">
        <v>2</v>
      </c>
      <c r="E61" s="2">
        <f t="shared" si="2"/>
        <v>0.07692307692307693</v>
      </c>
      <c r="F61" s="5">
        <v>30</v>
      </c>
      <c r="G61" s="5">
        <f t="shared" si="3"/>
        <v>60</v>
      </c>
      <c r="H61" s="3">
        <v>10</v>
      </c>
      <c r="I61" s="26"/>
      <c r="J61" s="52" t="s">
        <v>304</v>
      </c>
      <c r="K61" s="63">
        <v>2</v>
      </c>
      <c r="M61" s="52" t="s">
        <v>119</v>
      </c>
      <c r="N61" s="63">
        <v>531</v>
      </c>
      <c r="O61" s="63"/>
      <c r="P61" s="53">
        <v>81</v>
      </c>
      <c r="Q61" s="5">
        <v>10.763</v>
      </c>
    </row>
    <row r="62" spans="1:17" ht="14.25">
      <c r="A62" s="9">
        <v>56</v>
      </c>
      <c r="B62" s="52" t="s">
        <v>270</v>
      </c>
      <c r="C62" s="53">
        <v>51</v>
      </c>
      <c r="D62" s="16">
        <v>3</v>
      </c>
      <c r="E62" s="2">
        <f t="shared" si="2"/>
        <v>0.058823529411764705</v>
      </c>
      <c r="F62" s="5">
        <v>16.613</v>
      </c>
      <c r="G62" s="5">
        <f t="shared" si="3"/>
        <v>49.839</v>
      </c>
      <c r="H62" s="3">
        <v>10</v>
      </c>
      <c r="I62" s="26"/>
      <c r="J62" s="52" t="s">
        <v>150</v>
      </c>
      <c r="K62" s="63">
        <v>21</v>
      </c>
      <c r="M62" s="52" t="s">
        <v>120</v>
      </c>
      <c r="N62" s="63">
        <v>136</v>
      </c>
      <c r="O62" s="63"/>
      <c r="P62" s="53">
        <v>82</v>
      </c>
      <c r="Q62" s="5">
        <v>10.763</v>
      </c>
    </row>
    <row r="63" spans="1:17" ht="14.25">
      <c r="A63" s="9">
        <v>14</v>
      </c>
      <c r="B63" s="52" t="s">
        <v>124</v>
      </c>
      <c r="C63" s="53">
        <v>210</v>
      </c>
      <c r="D63" s="16">
        <v>37</v>
      </c>
      <c r="E63" s="2">
        <f t="shared" si="2"/>
        <v>0.1761904761904762</v>
      </c>
      <c r="F63" s="5">
        <v>4.727</v>
      </c>
      <c r="G63" s="5">
        <f t="shared" si="3"/>
        <v>174.899</v>
      </c>
      <c r="H63" s="26">
        <v>74</v>
      </c>
      <c r="I63" s="26"/>
      <c r="J63" s="52" t="s">
        <v>77</v>
      </c>
      <c r="K63" s="63">
        <v>65</v>
      </c>
      <c r="M63" s="52" t="s">
        <v>121</v>
      </c>
      <c r="N63" s="63">
        <v>75</v>
      </c>
      <c r="O63" s="63"/>
      <c r="P63" s="53">
        <v>88</v>
      </c>
      <c r="Q63" s="5">
        <v>10.189</v>
      </c>
    </row>
    <row r="64" spans="1:17" ht="14.25">
      <c r="A64" s="9">
        <v>6</v>
      </c>
      <c r="B64" s="52" t="s">
        <v>155</v>
      </c>
      <c r="C64" s="53">
        <v>340</v>
      </c>
      <c r="D64" s="16">
        <v>64</v>
      </c>
      <c r="E64" s="2">
        <f t="shared" si="2"/>
        <v>0.18823529411764706</v>
      </c>
      <c r="F64" s="5">
        <v>3.307</v>
      </c>
      <c r="G64" s="5">
        <f t="shared" si="3"/>
        <v>211.648</v>
      </c>
      <c r="H64" s="3">
        <v>90</v>
      </c>
      <c r="I64" s="26"/>
      <c r="J64" s="52" t="s">
        <v>338</v>
      </c>
      <c r="K64" s="63">
        <v>1</v>
      </c>
      <c r="M64" s="52" t="s">
        <v>183</v>
      </c>
      <c r="N64" s="63">
        <v>78</v>
      </c>
      <c r="O64" s="63"/>
      <c r="P64" s="53">
        <v>94</v>
      </c>
      <c r="Q64" s="5">
        <v>9.68</v>
      </c>
    </row>
    <row r="65" spans="1:17" ht="14.25">
      <c r="A65" s="9">
        <v>59</v>
      </c>
      <c r="B65" s="52" t="s">
        <v>125</v>
      </c>
      <c r="C65" s="101">
        <v>40</v>
      </c>
      <c r="D65" s="16">
        <v>4</v>
      </c>
      <c r="E65" s="2">
        <f t="shared" si="2"/>
        <v>0.1</v>
      </c>
      <c r="F65" s="5">
        <v>20.513</v>
      </c>
      <c r="G65" s="5">
        <f t="shared" si="3"/>
        <v>82.052</v>
      </c>
      <c r="H65" s="3">
        <v>10</v>
      </c>
      <c r="I65" s="26"/>
      <c r="J65" s="52" t="s">
        <v>62</v>
      </c>
      <c r="K65" s="63">
        <v>10</v>
      </c>
      <c r="M65" s="52" t="s">
        <v>122</v>
      </c>
      <c r="N65" s="63">
        <v>26</v>
      </c>
      <c r="O65" s="63"/>
      <c r="P65" s="53">
        <v>96</v>
      </c>
      <c r="Q65" s="5">
        <v>9.224</v>
      </c>
    </row>
    <row r="66" spans="1:17" ht="14.25">
      <c r="A66" s="13">
        <v>72</v>
      </c>
      <c r="B66" s="52" t="s">
        <v>230</v>
      </c>
      <c r="C66" s="53">
        <v>20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I66" s="26"/>
      <c r="J66" s="52" t="s">
        <v>206</v>
      </c>
      <c r="K66" s="63">
        <v>10</v>
      </c>
      <c r="M66" s="52" t="s">
        <v>123</v>
      </c>
      <c r="N66" s="63">
        <v>51</v>
      </c>
      <c r="O66" s="63"/>
      <c r="P66" s="53">
        <v>100</v>
      </c>
      <c r="Q66" s="5">
        <v>8.813</v>
      </c>
    </row>
    <row r="67" spans="1:17" ht="14.25">
      <c r="A67" s="13">
        <v>8</v>
      </c>
      <c r="B67" s="52" t="s">
        <v>126</v>
      </c>
      <c r="C67" s="53">
        <v>207</v>
      </c>
      <c r="D67" s="16">
        <v>42</v>
      </c>
      <c r="E67" s="2">
        <f t="shared" si="2"/>
        <v>0.2028985507246377</v>
      </c>
      <c r="F67" s="5">
        <v>4.727</v>
      </c>
      <c r="G67" s="5">
        <f t="shared" si="3"/>
        <v>198.53400000000002</v>
      </c>
      <c r="H67" s="3">
        <v>86</v>
      </c>
      <c r="I67" s="26"/>
      <c r="J67" s="52" t="s">
        <v>63</v>
      </c>
      <c r="K67" s="63">
        <v>2</v>
      </c>
      <c r="M67" s="52" t="s">
        <v>124</v>
      </c>
      <c r="N67" s="63">
        <v>210</v>
      </c>
      <c r="O67" s="63"/>
      <c r="P67" s="53">
        <v>107</v>
      </c>
      <c r="Q67" s="5">
        <v>8.442</v>
      </c>
    </row>
    <row r="68" spans="1:17" ht="14.25">
      <c r="A68" s="13">
        <v>78</v>
      </c>
      <c r="B68" s="52" t="s">
        <v>231</v>
      </c>
      <c r="C68" s="53">
        <v>40</v>
      </c>
      <c r="D68" s="17">
        <v>0</v>
      </c>
      <c r="E68" s="2">
        <f t="shared" si="2"/>
        <v>0</v>
      </c>
      <c r="F68" s="5">
        <v>20.513</v>
      </c>
      <c r="G68" s="5">
        <f t="shared" si="3"/>
        <v>0</v>
      </c>
      <c r="H68" s="3">
        <v>0</v>
      </c>
      <c r="I68" s="26"/>
      <c r="J68" s="52" t="s">
        <v>339</v>
      </c>
      <c r="K68" s="63">
        <v>1</v>
      </c>
      <c r="M68" s="52" t="s">
        <v>155</v>
      </c>
      <c r="N68" s="63">
        <v>340</v>
      </c>
      <c r="O68" s="63"/>
      <c r="P68" s="62">
        <v>114</v>
      </c>
      <c r="Q68" s="5">
        <v>8.104</v>
      </c>
    </row>
    <row r="69" spans="1:17" ht="14.25">
      <c r="A69" s="13">
        <v>67</v>
      </c>
      <c r="B69" s="52" t="s">
        <v>30</v>
      </c>
      <c r="C69" s="53">
        <v>368</v>
      </c>
      <c r="D69" s="17">
        <v>21</v>
      </c>
      <c r="E69" s="2">
        <f t="shared" si="2"/>
        <v>0.057065217391304345</v>
      </c>
      <c r="F69" s="5">
        <v>3.18</v>
      </c>
      <c r="G69" s="5">
        <f t="shared" si="3"/>
        <v>66.78</v>
      </c>
      <c r="H69" s="3">
        <v>10</v>
      </c>
      <c r="I69" s="26"/>
      <c r="J69" s="52" t="s">
        <v>160</v>
      </c>
      <c r="K69" s="63">
        <v>13</v>
      </c>
      <c r="M69" s="52" t="s">
        <v>125</v>
      </c>
      <c r="N69" s="63">
        <v>52</v>
      </c>
      <c r="O69" s="63"/>
      <c r="P69" s="53">
        <v>136</v>
      </c>
      <c r="Q69" s="5">
        <v>6.791</v>
      </c>
    </row>
    <row r="70" spans="1:17" ht="14.25">
      <c r="A70" s="9">
        <v>29</v>
      </c>
      <c r="B70" s="52" t="s">
        <v>232</v>
      </c>
      <c r="C70" s="53">
        <v>30</v>
      </c>
      <c r="D70" s="16">
        <v>4</v>
      </c>
      <c r="E70" s="2">
        <f t="shared" si="2"/>
        <v>0.13333333333333333</v>
      </c>
      <c r="F70" s="5">
        <v>29.467</v>
      </c>
      <c r="G70" s="5">
        <f t="shared" si="3"/>
        <v>117.868</v>
      </c>
      <c r="H70" s="26">
        <v>44</v>
      </c>
      <c r="I70" s="26"/>
      <c r="J70" s="52" t="s">
        <v>190</v>
      </c>
      <c r="K70" s="63">
        <v>3</v>
      </c>
      <c r="M70" s="52" t="s">
        <v>230</v>
      </c>
      <c r="N70" s="63">
        <v>20</v>
      </c>
      <c r="O70" s="63"/>
      <c r="P70" s="53">
        <v>136</v>
      </c>
      <c r="Q70" s="5">
        <v>6.791</v>
      </c>
    </row>
    <row r="71" spans="1:17" ht="14.25">
      <c r="A71" s="13">
        <v>37</v>
      </c>
      <c r="B71" s="52" t="s">
        <v>127</v>
      </c>
      <c r="C71" s="53">
        <v>102</v>
      </c>
      <c r="D71" s="16">
        <v>12</v>
      </c>
      <c r="E71" s="2">
        <f t="shared" si="2"/>
        <v>0.11764705882352941</v>
      </c>
      <c r="F71" s="5">
        <v>8.813</v>
      </c>
      <c r="G71" s="5">
        <f t="shared" si="3"/>
        <v>105.756</v>
      </c>
      <c r="H71" s="26">
        <v>28</v>
      </c>
      <c r="I71" s="3"/>
      <c r="J71" s="52" t="s">
        <v>64</v>
      </c>
      <c r="K71" s="63">
        <v>37</v>
      </c>
      <c r="M71" s="52" t="s">
        <v>126</v>
      </c>
      <c r="N71" s="63">
        <v>207</v>
      </c>
      <c r="O71" s="63"/>
      <c r="P71" s="53">
        <v>150</v>
      </c>
      <c r="Q71" s="5">
        <v>6.213</v>
      </c>
    </row>
    <row r="72" spans="1:17" ht="14.25">
      <c r="A72" s="9">
        <v>35</v>
      </c>
      <c r="B72" s="52" t="s">
        <v>26</v>
      </c>
      <c r="C72" s="53">
        <v>45</v>
      </c>
      <c r="D72" s="16">
        <v>6</v>
      </c>
      <c r="E72" s="2">
        <f t="shared" si="2"/>
        <v>0.13333333333333333</v>
      </c>
      <c r="F72" s="5">
        <v>18.346</v>
      </c>
      <c r="G72" s="5">
        <f t="shared" si="3"/>
        <v>110.076</v>
      </c>
      <c r="H72" s="3">
        <v>32</v>
      </c>
      <c r="I72" s="26"/>
      <c r="J72" s="52" t="s">
        <v>199</v>
      </c>
      <c r="K72" s="63">
        <v>64</v>
      </c>
      <c r="M72" s="52" t="s">
        <v>231</v>
      </c>
      <c r="N72" s="63">
        <v>40</v>
      </c>
      <c r="O72" s="63"/>
      <c r="P72" s="53">
        <v>157</v>
      </c>
      <c r="Q72" s="5">
        <v>6.045</v>
      </c>
    </row>
    <row r="73" spans="1:17" ht="14.25">
      <c r="A73" s="9">
        <v>19</v>
      </c>
      <c r="B73" s="52" t="s">
        <v>128</v>
      </c>
      <c r="C73" s="53">
        <v>94</v>
      </c>
      <c r="D73" s="16">
        <v>15</v>
      </c>
      <c r="E73" s="2">
        <f aca="true" t="shared" si="4" ref="E73:E90">+D73/C73</f>
        <v>0.1595744680851064</v>
      </c>
      <c r="F73" s="5">
        <v>9.68</v>
      </c>
      <c r="G73" s="5">
        <f aca="true" t="shared" si="5" ref="G73:G90">+F73*D73</f>
        <v>145.2</v>
      </c>
      <c r="H73" s="26">
        <v>64</v>
      </c>
      <c r="I73" s="26"/>
      <c r="J73" s="52" t="s">
        <v>65</v>
      </c>
      <c r="K73" s="63">
        <v>4</v>
      </c>
      <c r="M73" s="52" t="s">
        <v>30</v>
      </c>
      <c r="N73" s="63">
        <v>368</v>
      </c>
      <c r="O73" s="63"/>
      <c r="P73" s="53">
        <v>165</v>
      </c>
      <c r="Q73" s="5">
        <v>5.74</v>
      </c>
    </row>
    <row r="74" spans="1:17" ht="14.25">
      <c r="A74" s="9">
        <v>39</v>
      </c>
      <c r="B74" s="52" t="s">
        <v>129</v>
      </c>
      <c r="C74" s="53">
        <v>44</v>
      </c>
      <c r="D74" s="16">
        <v>5</v>
      </c>
      <c r="E74" s="2">
        <f t="shared" si="4"/>
        <v>0.11363636363636363</v>
      </c>
      <c r="F74" s="5">
        <v>20.513</v>
      </c>
      <c r="G74" s="5">
        <f t="shared" si="5"/>
        <v>102.56500000000001</v>
      </c>
      <c r="H74" s="26">
        <v>24</v>
      </c>
      <c r="I74" s="26"/>
      <c r="J74" s="52" t="s">
        <v>151</v>
      </c>
      <c r="K74" s="63">
        <v>42</v>
      </c>
      <c r="M74" s="52" t="s">
        <v>232</v>
      </c>
      <c r="N74" s="63">
        <v>25</v>
      </c>
      <c r="O74" s="63"/>
      <c r="P74" s="53">
        <v>167</v>
      </c>
      <c r="Q74" s="5">
        <v>5.74</v>
      </c>
    </row>
    <row r="75" spans="1:17" ht="14.25">
      <c r="A75" s="13">
        <v>77</v>
      </c>
      <c r="B75" s="52" t="s">
        <v>130</v>
      </c>
      <c r="C75" s="53">
        <v>40</v>
      </c>
      <c r="D75" s="16">
        <v>0</v>
      </c>
      <c r="E75" s="2">
        <f t="shared" si="4"/>
        <v>0</v>
      </c>
      <c r="F75" s="5">
        <v>20.513</v>
      </c>
      <c r="G75" s="5">
        <f t="shared" si="5"/>
        <v>0</v>
      </c>
      <c r="H75" s="3">
        <v>0</v>
      </c>
      <c r="I75" s="26"/>
      <c r="J75" s="52" t="s">
        <v>340</v>
      </c>
      <c r="K75" s="63">
        <v>1</v>
      </c>
      <c r="M75" s="52" t="s">
        <v>127</v>
      </c>
      <c r="N75" s="63">
        <v>100</v>
      </c>
      <c r="O75" s="63"/>
      <c r="P75" s="53">
        <v>174</v>
      </c>
      <c r="Q75" s="5">
        <v>5.601</v>
      </c>
    </row>
    <row r="76" spans="1:17" ht="14.25">
      <c r="A76" s="9">
        <v>21</v>
      </c>
      <c r="B76" s="52" t="s">
        <v>131</v>
      </c>
      <c r="C76" s="53">
        <v>60</v>
      </c>
      <c r="D76" s="16">
        <v>10</v>
      </c>
      <c r="E76" s="2">
        <f t="shared" si="4"/>
        <v>0.16666666666666666</v>
      </c>
      <c r="F76" s="5">
        <v>14.013</v>
      </c>
      <c r="G76" s="5">
        <f t="shared" si="5"/>
        <v>140.13</v>
      </c>
      <c r="H76" s="3">
        <v>60</v>
      </c>
      <c r="I76" s="26"/>
      <c r="J76" s="52" t="s">
        <v>191</v>
      </c>
      <c r="K76" s="63">
        <v>21</v>
      </c>
      <c r="M76" s="52" t="s">
        <v>271</v>
      </c>
      <c r="N76" s="63">
        <v>45</v>
      </c>
      <c r="O76" s="63"/>
      <c r="P76" s="53">
        <v>185</v>
      </c>
      <c r="Q76" s="5">
        <v>5.229</v>
      </c>
    </row>
    <row r="77" spans="1:17" ht="14.25">
      <c r="A77" s="9">
        <v>31</v>
      </c>
      <c r="B77" s="52" t="s">
        <v>132</v>
      </c>
      <c r="C77" s="53">
        <v>277</v>
      </c>
      <c r="D77" s="16">
        <v>30</v>
      </c>
      <c r="E77" s="2">
        <f t="shared" si="4"/>
        <v>0.10830324909747292</v>
      </c>
      <c r="F77" s="5">
        <v>3.902</v>
      </c>
      <c r="G77" s="5">
        <f t="shared" si="5"/>
        <v>117.06</v>
      </c>
      <c r="H77" s="3">
        <v>40</v>
      </c>
      <c r="I77" s="2"/>
      <c r="J77" s="52" t="s">
        <v>341</v>
      </c>
      <c r="K77" s="63">
        <v>4</v>
      </c>
      <c r="M77" s="52" t="s">
        <v>128</v>
      </c>
      <c r="N77" s="63">
        <v>94</v>
      </c>
      <c r="O77" s="63"/>
      <c r="P77" s="53">
        <v>190</v>
      </c>
      <c r="Q77" s="96">
        <v>5.118</v>
      </c>
    </row>
    <row r="78" spans="1:17" ht="14.25">
      <c r="A78" s="9">
        <v>51</v>
      </c>
      <c r="B78" s="52" t="s">
        <v>133</v>
      </c>
      <c r="C78" s="53">
        <v>33</v>
      </c>
      <c r="D78" s="16">
        <v>1</v>
      </c>
      <c r="E78" s="2">
        <f t="shared" si="4"/>
        <v>0.030303030303030304</v>
      </c>
      <c r="F78" s="5">
        <v>29.467</v>
      </c>
      <c r="G78" s="5">
        <f t="shared" si="5"/>
        <v>29.467</v>
      </c>
      <c r="H78" s="3">
        <v>10</v>
      </c>
      <c r="J78" s="52" t="s">
        <v>248</v>
      </c>
      <c r="K78" s="63">
        <v>1</v>
      </c>
      <c r="M78" s="52" t="s">
        <v>129</v>
      </c>
      <c r="N78" s="63">
        <v>30</v>
      </c>
      <c r="O78" s="63"/>
      <c r="P78" s="53">
        <v>201</v>
      </c>
      <c r="Q78" s="96">
        <v>4.913</v>
      </c>
    </row>
    <row r="79" spans="1:17" ht="14.25">
      <c r="A79" s="13">
        <v>3</v>
      </c>
      <c r="B79" s="52" t="s">
        <v>134</v>
      </c>
      <c r="C79" s="53">
        <v>248</v>
      </c>
      <c r="D79" s="16">
        <v>56</v>
      </c>
      <c r="E79" s="2">
        <f t="shared" si="4"/>
        <v>0.22580645161290322</v>
      </c>
      <c r="F79" s="5">
        <v>4.263</v>
      </c>
      <c r="G79" s="5">
        <f t="shared" si="5"/>
        <v>238.728</v>
      </c>
      <c r="H79" s="3">
        <v>96</v>
      </c>
      <c r="J79" s="52" t="s">
        <v>75</v>
      </c>
      <c r="K79" s="63">
        <v>25</v>
      </c>
      <c r="M79" s="52" t="s">
        <v>130</v>
      </c>
      <c r="N79" s="63">
        <v>40</v>
      </c>
      <c r="O79" s="63"/>
      <c r="P79" s="53">
        <v>207</v>
      </c>
      <c r="Q79" s="5">
        <v>4.727</v>
      </c>
    </row>
    <row r="80" spans="1:17" ht="14.25">
      <c r="A80" s="9">
        <v>4</v>
      </c>
      <c r="B80" s="52" t="s">
        <v>135</v>
      </c>
      <c r="C80" s="53">
        <v>60</v>
      </c>
      <c r="D80" s="16">
        <v>16</v>
      </c>
      <c r="E80" s="2">
        <f t="shared" si="4"/>
        <v>0.26666666666666666</v>
      </c>
      <c r="F80" s="5">
        <v>14.013</v>
      </c>
      <c r="G80" s="5">
        <f t="shared" si="5"/>
        <v>224.208</v>
      </c>
      <c r="H80" s="26">
        <v>94</v>
      </c>
      <c r="J80" s="52" t="s">
        <v>66</v>
      </c>
      <c r="K80" s="63">
        <v>12</v>
      </c>
      <c r="M80" s="52" t="s">
        <v>131</v>
      </c>
      <c r="N80" s="63">
        <v>60</v>
      </c>
      <c r="O80" s="63"/>
      <c r="P80" s="53">
        <v>210</v>
      </c>
      <c r="Q80" s="5">
        <v>4.727</v>
      </c>
    </row>
    <row r="81" spans="1:17" ht="14.25">
      <c r="A81" s="9">
        <v>70</v>
      </c>
      <c r="B81" s="52" t="s">
        <v>136</v>
      </c>
      <c r="C81" s="53">
        <v>22</v>
      </c>
      <c r="D81" s="3">
        <v>0</v>
      </c>
      <c r="E81" s="2">
        <f t="shared" si="4"/>
        <v>0</v>
      </c>
      <c r="F81" s="5">
        <v>30</v>
      </c>
      <c r="G81" s="5">
        <f t="shared" si="5"/>
        <v>0</v>
      </c>
      <c r="H81" s="3">
        <v>0</v>
      </c>
      <c r="I81" s="15"/>
      <c r="J81" s="52" t="s">
        <v>152</v>
      </c>
      <c r="K81" s="63">
        <v>6</v>
      </c>
      <c r="M81" s="52" t="s">
        <v>132</v>
      </c>
      <c r="N81" s="63">
        <v>277</v>
      </c>
      <c r="O81" s="63"/>
      <c r="P81" s="53">
        <v>248</v>
      </c>
      <c r="Q81" s="5">
        <v>4.263</v>
      </c>
    </row>
    <row r="82" spans="1:17" ht="14.25">
      <c r="A82" s="9">
        <v>1</v>
      </c>
      <c r="B82" s="52" t="s">
        <v>27</v>
      </c>
      <c r="C82" s="53">
        <v>174</v>
      </c>
      <c r="D82" s="3">
        <v>55</v>
      </c>
      <c r="E82" s="2">
        <f t="shared" si="4"/>
        <v>0.3160919540229885</v>
      </c>
      <c r="F82" s="5">
        <v>5.601</v>
      </c>
      <c r="G82" s="5">
        <f t="shared" si="5"/>
        <v>308.055</v>
      </c>
      <c r="H82" s="3">
        <v>100</v>
      </c>
      <c r="I82" s="15"/>
      <c r="J82" s="52" t="s">
        <v>67</v>
      </c>
      <c r="K82" s="63">
        <v>15</v>
      </c>
      <c r="M82" s="52" t="s">
        <v>133</v>
      </c>
      <c r="N82" s="63">
        <v>33</v>
      </c>
      <c r="O82" s="63"/>
      <c r="P82" s="53">
        <v>255</v>
      </c>
      <c r="Q82" s="5">
        <v>4.133</v>
      </c>
    </row>
    <row r="83" spans="1:17" ht="14.25">
      <c r="A83" s="9">
        <v>41</v>
      </c>
      <c r="B83" s="52" t="s">
        <v>137</v>
      </c>
      <c r="C83" s="53">
        <v>293</v>
      </c>
      <c r="D83" s="3">
        <v>26</v>
      </c>
      <c r="E83" s="2">
        <f t="shared" si="4"/>
        <v>0.08873720136518772</v>
      </c>
      <c r="F83" s="5">
        <v>3.703</v>
      </c>
      <c r="G83" s="5">
        <f t="shared" si="5"/>
        <v>96.27799999999999</v>
      </c>
      <c r="H83" s="3">
        <v>20</v>
      </c>
      <c r="I83" s="15"/>
      <c r="J83" s="52" t="s">
        <v>315</v>
      </c>
      <c r="K83" s="63">
        <v>1</v>
      </c>
      <c r="M83" s="52" t="s">
        <v>134</v>
      </c>
      <c r="N83" s="63">
        <v>248</v>
      </c>
      <c r="O83" s="63"/>
      <c r="P83" s="53">
        <v>277</v>
      </c>
      <c r="Q83" s="5">
        <v>3.902</v>
      </c>
    </row>
    <row r="84" spans="1:17" ht="14.25">
      <c r="A84" s="9">
        <v>66</v>
      </c>
      <c r="B84" s="52" t="s">
        <v>7</v>
      </c>
      <c r="C84" s="53">
        <v>190</v>
      </c>
      <c r="D84" s="3">
        <v>8</v>
      </c>
      <c r="E84" s="2">
        <f t="shared" si="4"/>
        <v>0.042105263157894736</v>
      </c>
      <c r="F84" s="5">
        <v>5.118</v>
      </c>
      <c r="G84" s="5">
        <f t="shared" si="5"/>
        <v>40.944</v>
      </c>
      <c r="H84" s="3">
        <v>10</v>
      </c>
      <c r="I84" s="15"/>
      <c r="J84" s="52" t="s">
        <v>253</v>
      </c>
      <c r="K84" s="63">
        <v>5</v>
      </c>
      <c r="M84" s="52" t="s">
        <v>135</v>
      </c>
      <c r="N84" s="63">
        <v>60</v>
      </c>
      <c r="O84" s="63"/>
      <c r="P84" s="53">
        <v>291</v>
      </c>
      <c r="Q84" s="5">
        <v>3.703</v>
      </c>
    </row>
    <row r="85" spans="1:17" ht="14.25">
      <c r="A85" s="13">
        <v>82</v>
      </c>
      <c r="B85" s="52" t="s">
        <v>19</v>
      </c>
      <c r="C85" s="53">
        <v>157</v>
      </c>
      <c r="D85" s="3">
        <v>0</v>
      </c>
      <c r="E85" s="2">
        <f t="shared" si="4"/>
        <v>0</v>
      </c>
      <c r="F85" s="5">
        <v>6.045</v>
      </c>
      <c r="G85" s="5">
        <f t="shared" si="5"/>
        <v>0</v>
      </c>
      <c r="H85" s="3">
        <v>0</v>
      </c>
      <c r="I85" s="15"/>
      <c r="J85" s="52" t="s">
        <v>192</v>
      </c>
      <c r="K85" s="63">
        <v>10</v>
      </c>
      <c r="M85" s="52" t="s">
        <v>136</v>
      </c>
      <c r="N85" s="63">
        <v>22</v>
      </c>
      <c r="O85" s="63"/>
      <c r="P85" s="53">
        <v>293</v>
      </c>
      <c r="Q85" s="5">
        <v>3.703</v>
      </c>
    </row>
    <row r="86" spans="1:17" ht="14.25">
      <c r="A86" s="9">
        <v>30</v>
      </c>
      <c r="B86" s="52" t="s">
        <v>234</v>
      </c>
      <c r="C86" s="53">
        <v>65</v>
      </c>
      <c r="D86" s="3">
        <v>9</v>
      </c>
      <c r="E86" s="2">
        <f t="shared" si="4"/>
        <v>0.13846153846153847</v>
      </c>
      <c r="F86" s="5">
        <v>13.013</v>
      </c>
      <c r="G86" s="5">
        <f t="shared" si="5"/>
        <v>117.117</v>
      </c>
      <c r="H86" s="3">
        <v>42</v>
      </c>
      <c r="I86" s="15"/>
      <c r="J86" s="52" t="s">
        <v>193</v>
      </c>
      <c r="K86" s="63">
        <v>30</v>
      </c>
      <c r="M86" s="52" t="s">
        <v>27</v>
      </c>
      <c r="N86" s="63">
        <v>174</v>
      </c>
      <c r="O86" s="63"/>
      <c r="P86" s="53">
        <v>295</v>
      </c>
      <c r="Q86" s="5">
        <v>3.703</v>
      </c>
    </row>
    <row r="87" spans="1:17" ht="14.25">
      <c r="A87" s="9">
        <v>79</v>
      </c>
      <c r="B87" s="52" t="s">
        <v>185</v>
      </c>
      <c r="C87" s="53">
        <v>51</v>
      </c>
      <c r="D87" s="3">
        <v>0</v>
      </c>
      <c r="E87" s="2">
        <f t="shared" si="4"/>
        <v>0</v>
      </c>
      <c r="F87" s="5">
        <v>16.613</v>
      </c>
      <c r="G87" s="5">
        <f t="shared" si="5"/>
        <v>0</v>
      </c>
      <c r="H87" s="3">
        <v>0</v>
      </c>
      <c r="I87" s="15"/>
      <c r="J87" s="52" t="s">
        <v>161</v>
      </c>
      <c r="K87" s="63">
        <v>21</v>
      </c>
      <c r="M87" s="52" t="s">
        <v>137</v>
      </c>
      <c r="N87" s="63">
        <v>293</v>
      </c>
      <c r="O87" s="63"/>
      <c r="P87" s="53">
        <v>305</v>
      </c>
      <c r="Q87" s="5">
        <v>3.613</v>
      </c>
    </row>
    <row r="88" spans="1:17" ht="14.25">
      <c r="A88" s="13">
        <v>17</v>
      </c>
      <c r="B88" s="52" t="s">
        <v>138</v>
      </c>
      <c r="C88" s="53">
        <v>305</v>
      </c>
      <c r="D88" s="3">
        <v>42</v>
      </c>
      <c r="E88" s="2">
        <f t="shared" si="4"/>
        <v>0.1377049180327869</v>
      </c>
      <c r="F88" s="5">
        <v>3.613</v>
      </c>
      <c r="G88" s="5">
        <f t="shared" si="5"/>
        <v>151.746</v>
      </c>
      <c r="H88" s="26">
        <v>68</v>
      </c>
      <c r="I88" s="15"/>
      <c r="J88" s="52" t="s">
        <v>68</v>
      </c>
      <c r="K88" s="63">
        <v>1</v>
      </c>
      <c r="M88" s="52" t="s">
        <v>7</v>
      </c>
      <c r="N88" s="63">
        <v>190</v>
      </c>
      <c r="O88" s="63"/>
      <c r="P88" s="53">
        <v>340</v>
      </c>
      <c r="Q88" s="5">
        <v>3.307</v>
      </c>
    </row>
    <row r="89" spans="1:17" ht="14.25">
      <c r="A89" s="13">
        <v>57</v>
      </c>
      <c r="B89" s="52" t="s">
        <v>233</v>
      </c>
      <c r="C89" s="53">
        <v>50</v>
      </c>
      <c r="D89" s="3">
        <v>5</v>
      </c>
      <c r="E89" s="2">
        <f t="shared" si="4"/>
        <v>0.1</v>
      </c>
      <c r="F89" s="5">
        <v>16.613</v>
      </c>
      <c r="G89" s="5">
        <f t="shared" si="5"/>
        <v>83.065</v>
      </c>
      <c r="H89" s="3">
        <v>10</v>
      </c>
      <c r="I89" s="15"/>
      <c r="J89" s="52" t="s">
        <v>69</v>
      </c>
      <c r="K89" s="79">
        <v>56</v>
      </c>
      <c r="M89" s="52" t="s">
        <v>19</v>
      </c>
      <c r="N89" s="63">
        <v>157</v>
      </c>
      <c r="O89" s="63"/>
      <c r="P89" s="53">
        <v>355</v>
      </c>
      <c r="Q89" s="5">
        <v>3.242</v>
      </c>
    </row>
    <row r="90" spans="1:17" ht="14.25">
      <c r="A90" s="13">
        <v>62</v>
      </c>
      <c r="B90" s="52" t="s">
        <v>139</v>
      </c>
      <c r="C90" s="53">
        <v>65</v>
      </c>
      <c r="D90" s="3">
        <v>6</v>
      </c>
      <c r="E90" s="2">
        <f t="shared" si="4"/>
        <v>0.09230769230769231</v>
      </c>
      <c r="F90" s="5">
        <v>13.013</v>
      </c>
      <c r="G90" s="5">
        <f t="shared" si="5"/>
        <v>78.078</v>
      </c>
      <c r="H90" s="3">
        <v>10</v>
      </c>
      <c r="I90" s="15"/>
      <c r="J90" t="s">
        <v>162</v>
      </c>
      <c r="K90">
        <v>22</v>
      </c>
      <c r="M90" s="52" t="s">
        <v>234</v>
      </c>
      <c r="N90" s="63">
        <v>65</v>
      </c>
      <c r="O90" s="63"/>
      <c r="P90" s="53">
        <v>368</v>
      </c>
      <c r="Q90" s="5">
        <v>3.18</v>
      </c>
    </row>
    <row r="91" spans="2:17" ht="14.25">
      <c r="B91" s="52"/>
      <c r="J91" s="72" t="s">
        <v>70</v>
      </c>
      <c r="K91" s="73">
        <v>16</v>
      </c>
      <c r="M91" s="52" t="s">
        <v>185</v>
      </c>
      <c r="N91" s="63">
        <v>51</v>
      </c>
      <c r="O91" s="63"/>
      <c r="P91" s="53">
        <v>473</v>
      </c>
      <c r="Q91" s="5">
        <v>2.673</v>
      </c>
    </row>
    <row r="92" spans="2:17" ht="14.25">
      <c r="B92" s="52"/>
      <c r="J92" s="72" t="s">
        <v>163</v>
      </c>
      <c r="K92" s="73">
        <v>72</v>
      </c>
      <c r="M92" s="52" t="s">
        <v>138</v>
      </c>
      <c r="N92" s="63">
        <v>305</v>
      </c>
      <c r="O92" s="63"/>
      <c r="P92" s="53">
        <v>531</v>
      </c>
      <c r="Q92" s="5">
        <v>2.485</v>
      </c>
    </row>
    <row r="93" spans="2:17" ht="15">
      <c r="B93" s="29"/>
      <c r="J93" s="67" t="s">
        <v>71</v>
      </c>
      <c r="K93" s="68">
        <v>55</v>
      </c>
      <c r="M93" s="52" t="s">
        <v>233</v>
      </c>
      <c r="N93" s="63">
        <v>32</v>
      </c>
      <c r="O93" s="63"/>
      <c r="P93" s="62">
        <v>541</v>
      </c>
      <c r="Q93" s="5">
        <v>2.457</v>
      </c>
    </row>
    <row r="94" spans="2:17" ht="15">
      <c r="B94" s="29"/>
      <c r="J94" s="67" t="s">
        <v>72</v>
      </c>
      <c r="K94" s="68">
        <v>26</v>
      </c>
      <c r="M94" s="52" t="s">
        <v>139</v>
      </c>
      <c r="N94" s="63">
        <v>65</v>
      </c>
      <c r="O94" s="63"/>
      <c r="P94" s="62">
        <v>822</v>
      </c>
      <c r="Q94" s="5">
        <v>1.964</v>
      </c>
    </row>
    <row r="95" spans="2:11" ht="15">
      <c r="B95" s="29"/>
      <c r="J95" s="67" t="s">
        <v>7</v>
      </c>
      <c r="K95" s="68">
        <v>8</v>
      </c>
    </row>
    <row r="96" spans="2:11" ht="15">
      <c r="B96" s="29"/>
      <c r="J96" s="67" t="s">
        <v>252</v>
      </c>
      <c r="K96" s="68">
        <v>9</v>
      </c>
    </row>
    <row r="97" spans="2:11" ht="15">
      <c r="B97" s="29"/>
      <c r="J97" s="67" t="s">
        <v>200</v>
      </c>
      <c r="K97" s="68">
        <v>1</v>
      </c>
    </row>
    <row r="98" spans="2:11" ht="15">
      <c r="B98" s="29"/>
      <c r="J98" s="67" t="s">
        <v>170</v>
      </c>
      <c r="K98" s="68">
        <v>15</v>
      </c>
    </row>
    <row r="99" spans="2:11" ht="15">
      <c r="B99" s="29"/>
      <c r="J99" s="67" t="s">
        <v>73</v>
      </c>
      <c r="K99" s="68">
        <v>42</v>
      </c>
    </row>
    <row r="100" spans="2:11" ht="15">
      <c r="B100" s="29"/>
      <c r="J100" s="67" t="s">
        <v>194</v>
      </c>
      <c r="K100" s="68">
        <v>9</v>
      </c>
    </row>
    <row r="101" spans="2:11" ht="15">
      <c r="B101" s="29"/>
      <c r="J101" s="67" t="s">
        <v>342</v>
      </c>
      <c r="K101" s="68">
        <v>5</v>
      </c>
    </row>
    <row r="102" spans="2:11" ht="15">
      <c r="B102" s="29"/>
      <c r="J102" s="67" t="s">
        <v>165</v>
      </c>
      <c r="K102" s="68">
        <v>12</v>
      </c>
    </row>
    <row r="103" spans="2:11" ht="15">
      <c r="B103" s="29"/>
      <c r="J103" s="67" t="s">
        <v>74</v>
      </c>
      <c r="K103" s="68">
        <v>6</v>
      </c>
    </row>
    <row r="104" spans="2:11" ht="15">
      <c r="B104" s="29"/>
      <c r="J104" s="67" t="s">
        <v>265</v>
      </c>
      <c r="K104" s="68">
        <v>1485</v>
      </c>
    </row>
    <row r="105" spans="2:11" ht="15">
      <c r="B105" s="29"/>
      <c r="J105" s="67"/>
      <c r="K105" s="68"/>
    </row>
    <row r="106" spans="2:11" ht="15">
      <c r="B106" s="29"/>
      <c r="J106" s="67"/>
      <c r="K106" s="68"/>
    </row>
    <row r="107" spans="2:11" ht="15">
      <c r="B107" s="29"/>
      <c r="J107" s="67"/>
      <c r="K107" s="68"/>
    </row>
    <row r="108" spans="10:11" ht="15">
      <c r="J108" s="67"/>
      <c r="K108" s="68"/>
    </row>
    <row r="109" spans="10:11" ht="15">
      <c r="J109" s="67"/>
      <c r="K109" s="68"/>
    </row>
    <row r="110" spans="10:11" ht="15">
      <c r="J110" s="67"/>
      <c r="K110" s="68"/>
    </row>
    <row r="111" spans="10:11" ht="15">
      <c r="J111" s="67"/>
      <c r="K111" s="68"/>
    </row>
    <row r="112" spans="10:11" ht="15">
      <c r="J112" s="67"/>
      <c r="K112" s="68"/>
    </row>
    <row r="113" spans="10:11" ht="15">
      <c r="J113" s="67"/>
      <c r="K113" s="68"/>
    </row>
    <row r="114" spans="10:11" ht="15">
      <c r="J114" s="67"/>
      <c r="K114" s="68"/>
    </row>
    <row r="115" spans="10:11" ht="15">
      <c r="J115" s="67"/>
      <c r="K115" s="68"/>
    </row>
    <row r="116" spans="10:11" ht="15">
      <c r="J116" s="67"/>
      <c r="K116" s="68"/>
    </row>
    <row r="117" spans="10:11" ht="15">
      <c r="J117" s="67"/>
      <c r="K117" s="68"/>
    </row>
    <row r="118" spans="10:11" ht="15">
      <c r="J118" s="67"/>
      <c r="K118" s="68"/>
    </row>
    <row r="119" spans="10:11" ht="15">
      <c r="J119" s="67"/>
      <c r="K119" s="68"/>
    </row>
    <row r="120" spans="10:11" ht="15">
      <c r="J120" s="67"/>
      <c r="K120" s="68"/>
    </row>
    <row r="121" spans="10:11" ht="15">
      <c r="J121" s="67"/>
      <c r="K121" s="68"/>
    </row>
    <row r="122" spans="10:11" ht="15">
      <c r="J122" s="67"/>
      <c r="K122" s="68"/>
    </row>
    <row r="123" spans="10:11" ht="15">
      <c r="J123" s="67"/>
      <c r="K123" s="68"/>
    </row>
    <row r="124" spans="10:11" ht="15">
      <c r="J124" s="67"/>
      <c r="K124" s="68"/>
    </row>
    <row r="125" spans="10:11" ht="15">
      <c r="J125" s="67"/>
      <c r="K125" s="68"/>
    </row>
    <row r="126" spans="10:11" ht="15">
      <c r="J126" s="67"/>
      <c r="K126" s="68"/>
    </row>
    <row r="127" spans="10:11" ht="15">
      <c r="J127" s="67"/>
      <c r="K127" s="68"/>
    </row>
    <row r="128" spans="10:11" ht="15">
      <c r="J128" s="67"/>
      <c r="K128" s="68"/>
    </row>
    <row r="129" spans="10:11" ht="15">
      <c r="J129" s="67"/>
      <c r="K129" s="68"/>
    </row>
    <row r="130" spans="10:11" ht="15">
      <c r="J130" s="67"/>
      <c r="K130" s="68"/>
    </row>
    <row r="131" spans="10:11" ht="15">
      <c r="J131" s="67"/>
      <c r="K131" s="68"/>
    </row>
    <row r="132" spans="10:11" ht="15">
      <c r="J132" s="67"/>
      <c r="K132" s="68"/>
    </row>
    <row r="133" spans="10:11" ht="15">
      <c r="J133" s="67"/>
      <c r="K133" s="68"/>
    </row>
    <row r="134" spans="10:11" ht="15">
      <c r="J134" s="67"/>
      <c r="K134" s="68"/>
    </row>
    <row r="135" spans="10:11" ht="15">
      <c r="J135" s="67"/>
      <c r="K135" s="68"/>
    </row>
    <row r="136" spans="10:11" ht="15">
      <c r="J136" s="67"/>
      <c r="K136" s="68"/>
    </row>
    <row r="137" spans="10:11" ht="15">
      <c r="J137" s="67"/>
      <c r="K137" s="68"/>
    </row>
    <row r="138" spans="10:11" ht="15">
      <c r="J138" s="67"/>
      <c r="K138" s="68"/>
    </row>
    <row r="139" spans="10:11" ht="15">
      <c r="J139" s="67"/>
      <c r="K139" s="68"/>
    </row>
    <row r="140" spans="10:11" ht="15">
      <c r="J140" s="67"/>
      <c r="K140" s="68"/>
    </row>
    <row r="141" spans="10:11" ht="15">
      <c r="J141" s="67"/>
      <c r="K141" s="68"/>
    </row>
    <row r="142" spans="10:11" ht="15">
      <c r="J142" s="67"/>
      <c r="K142" s="68"/>
    </row>
    <row r="143" spans="10:11" ht="15">
      <c r="J143" s="67"/>
      <c r="K143" s="68"/>
    </row>
    <row r="144" spans="10:11" ht="15">
      <c r="J144" s="67"/>
      <c r="K144" s="68"/>
    </row>
    <row r="145" spans="10:11" ht="15">
      <c r="J145" s="67"/>
      <c r="K145" s="68"/>
    </row>
    <row r="146" spans="10:11" ht="15">
      <c r="J146" s="67"/>
      <c r="K146" s="68"/>
    </row>
    <row r="147" spans="10:11" ht="15">
      <c r="J147" s="67"/>
      <c r="K147" s="68"/>
    </row>
    <row r="148" spans="10:11" ht="15">
      <c r="J148" s="67"/>
      <c r="K148" s="68"/>
    </row>
    <row r="149" spans="10:11" ht="15">
      <c r="J149" s="67"/>
      <c r="K149" s="68"/>
    </row>
    <row r="150" spans="10:11" ht="15">
      <c r="J150" s="67"/>
      <c r="K150" s="68"/>
    </row>
    <row r="151" spans="10:11" ht="15">
      <c r="J151" s="67"/>
      <c r="K151" s="68"/>
    </row>
    <row r="152" spans="10:11" ht="15">
      <c r="J152" s="67"/>
      <c r="K152" s="68"/>
    </row>
    <row r="153" spans="10:11" ht="15">
      <c r="J153" s="67"/>
      <c r="K153" s="68"/>
    </row>
    <row r="154" spans="10:11" ht="15">
      <c r="J154" s="67"/>
      <c r="K154" s="68"/>
    </row>
    <row r="155" spans="10:11" ht="15">
      <c r="J155" s="67"/>
      <c r="K155" s="68"/>
    </row>
    <row r="156" spans="10:11" ht="15">
      <c r="J156" s="67"/>
      <c r="K156" s="68"/>
    </row>
    <row r="157" spans="10:11" ht="15">
      <c r="J157" s="67"/>
      <c r="K157" s="68"/>
    </row>
    <row r="158" spans="10:11" ht="15">
      <c r="J158" s="67"/>
      <c r="K158" s="68"/>
    </row>
    <row r="159" spans="10:11" ht="15">
      <c r="J159" s="67"/>
      <c r="K159" s="68"/>
    </row>
    <row r="160" spans="10:11" ht="15">
      <c r="J160" s="67"/>
      <c r="K160" s="68"/>
    </row>
    <row r="161" spans="10:11" ht="15">
      <c r="J161" s="67"/>
      <c r="K161" s="68"/>
    </row>
    <row r="162" spans="10:11" ht="15">
      <c r="J162" s="67"/>
      <c r="K162" s="68"/>
    </row>
    <row r="163" spans="10:11" ht="15">
      <c r="J163" s="67"/>
      <c r="K163" s="68"/>
    </row>
    <row r="164" spans="10:11" ht="15">
      <c r="J164" s="67"/>
      <c r="K164" s="68"/>
    </row>
    <row r="165" spans="10:11" ht="15">
      <c r="J165" s="67"/>
      <c r="K165" s="68"/>
    </row>
    <row r="166" spans="10:11" ht="15">
      <c r="J166" s="67"/>
      <c r="K166" s="68"/>
    </row>
    <row r="167" spans="10:11" ht="15">
      <c r="J167" s="67"/>
      <c r="K167" s="68"/>
    </row>
    <row r="168" spans="10:11" ht="15">
      <c r="J168" s="67"/>
      <c r="K168" s="68"/>
    </row>
    <row r="169" spans="10:11" ht="15">
      <c r="J169" s="67"/>
      <c r="K169" s="68"/>
    </row>
    <row r="170" spans="10:11" ht="15">
      <c r="J170" s="67"/>
      <c r="K170" s="68"/>
    </row>
    <row r="171" spans="10:11" ht="15">
      <c r="J171" s="67"/>
      <c r="K171" s="68"/>
    </row>
    <row r="172" spans="10:11" ht="15">
      <c r="J172" s="67"/>
      <c r="K172" s="68"/>
    </row>
    <row r="173" spans="10:11" ht="15">
      <c r="J173" s="67"/>
      <c r="K173" s="68"/>
    </row>
    <row r="174" spans="10:11" ht="15">
      <c r="J174" s="67"/>
      <c r="K174" s="68"/>
    </row>
    <row r="175" spans="10:11" ht="15">
      <c r="J175" s="67"/>
      <c r="K175" s="68"/>
    </row>
    <row r="176" spans="10:11" ht="15">
      <c r="J176" s="67"/>
      <c r="K176" s="68"/>
    </row>
    <row r="177" spans="10:11" ht="15">
      <c r="J177" s="67"/>
      <c r="K177" s="68"/>
    </row>
    <row r="178" spans="10:11" ht="15">
      <c r="J178" s="67"/>
      <c r="K178" s="68"/>
    </row>
    <row r="179" spans="10:11" ht="15">
      <c r="J179" s="67"/>
      <c r="K179" s="68"/>
    </row>
    <row r="180" spans="10:11" ht="15">
      <c r="J180" s="67"/>
      <c r="K180" s="68"/>
    </row>
    <row r="181" spans="10:11" ht="15">
      <c r="J181" s="67"/>
      <c r="K181" s="68"/>
    </row>
    <row r="182" spans="10:11" ht="15">
      <c r="J182" s="67"/>
      <c r="K182" s="68"/>
    </row>
    <row r="183" spans="10:11" ht="15">
      <c r="J183" s="67"/>
      <c r="K183" s="68"/>
    </row>
    <row r="184" spans="10:11" ht="15">
      <c r="J184" s="67"/>
      <c r="K184" s="68"/>
    </row>
    <row r="185" spans="10:11" ht="15">
      <c r="J185" s="67"/>
      <c r="K185" s="68"/>
    </row>
    <row r="186" spans="10:11" ht="15">
      <c r="J186" s="67"/>
      <c r="K186" s="68"/>
    </row>
    <row r="187" spans="10:11" ht="15">
      <c r="J187" s="67"/>
      <c r="K187" s="68"/>
    </row>
    <row r="188" spans="10:11" ht="15">
      <c r="J188" s="67"/>
      <c r="K188" s="68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67">
      <selection activeCell="H9" sqref="H9:H91"/>
    </sheetView>
  </sheetViews>
  <sheetFormatPr defaultColWidth="9.140625" defaultRowHeight="12.75"/>
  <cols>
    <col min="1" max="1" width="5.28125" style="9" customWidth="1"/>
    <col min="2" max="2" width="24.57421875" style="0" customWidth="1"/>
    <col min="3" max="3" width="10.00390625" style="0" customWidth="1"/>
    <col min="4" max="4" width="9.140625" style="42" customWidth="1"/>
    <col min="5" max="5" width="7.8515625" style="9" customWidth="1"/>
    <col min="6" max="6" width="10.421875" style="0" customWidth="1"/>
    <col min="7" max="7" width="10.421875" style="5" customWidth="1"/>
    <col min="8" max="8" width="10.421875" style="0" customWidth="1"/>
    <col min="9" max="9" width="9.00390625" style="0" customWidth="1"/>
    <col min="10" max="10" width="22.140625" style="0" customWidth="1"/>
    <col min="11" max="11" width="8.140625" style="0" customWidth="1"/>
  </cols>
  <sheetData>
    <row r="1" spans="1:7" s="10" customFormat="1" ht="15.75">
      <c r="A1" s="12" t="s">
        <v>323</v>
      </c>
      <c r="D1" s="12"/>
      <c r="E1" s="12"/>
      <c r="G1" s="11"/>
    </row>
    <row r="2" spans="1:7" s="10" customFormat="1" ht="15.75">
      <c r="A2" s="12" t="s">
        <v>17</v>
      </c>
      <c r="D2" s="12"/>
      <c r="E2" s="12"/>
      <c r="G2" s="11"/>
    </row>
    <row r="4" spans="1:8" s="1" customFormat="1" ht="12.75">
      <c r="A4" s="9"/>
      <c r="B4" s="1" t="s">
        <v>0</v>
      </c>
      <c r="D4" s="9" t="s">
        <v>29</v>
      </c>
      <c r="F4" s="1" t="s">
        <v>84</v>
      </c>
      <c r="H4" s="21" t="s">
        <v>215</v>
      </c>
    </row>
    <row r="5" spans="1:5" s="1" customFormat="1" ht="12.75">
      <c r="A5" s="9"/>
      <c r="D5" s="42"/>
      <c r="E5" s="9"/>
    </row>
    <row r="6" spans="1:12" s="1" customFormat="1" ht="12.75">
      <c r="A6" s="9"/>
      <c r="D6" s="42"/>
      <c r="E6" s="9"/>
      <c r="G6" s="6"/>
      <c r="K6"/>
      <c r="L6"/>
    </row>
    <row r="7" spans="1:8" ht="12.75">
      <c r="A7" s="9" t="s">
        <v>10</v>
      </c>
      <c r="C7" s="74" t="s">
        <v>2</v>
      </c>
      <c r="D7" s="75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3:11" ht="12.75">
      <c r="C8" s="76"/>
      <c r="D8" s="9"/>
      <c r="E8"/>
      <c r="F8" s="5"/>
      <c r="G8" s="9" t="s">
        <v>8</v>
      </c>
      <c r="J8" t="s">
        <v>143</v>
      </c>
      <c r="K8">
        <v>27</v>
      </c>
    </row>
    <row r="9" spans="1:11" ht="14.25">
      <c r="A9" s="13">
        <v>57</v>
      </c>
      <c r="B9" s="52" t="s">
        <v>141</v>
      </c>
      <c r="C9" s="97">
        <v>20</v>
      </c>
      <c r="D9" s="16">
        <v>0</v>
      </c>
      <c r="E9" s="2">
        <f aca="true" t="shared" si="0" ref="E9:E40">+D9/C9</f>
        <v>0</v>
      </c>
      <c r="F9" s="5">
        <v>30</v>
      </c>
      <c r="G9" s="5">
        <f aca="true" t="shared" si="1" ref="G9:G40">+F9*D9</f>
        <v>0</v>
      </c>
      <c r="H9" s="3">
        <v>0</v>
      </c>
      <c r="I9" s="3"/>
      <c r="J9" t="s">
        <v>156</v>
      </c>
      <c r="K9">
        <v>43</v>
      </c>
    </row>
    <row r="10" spans="1:11" ht="14.25">
      <c r="A10" s="9">
        <v>24</v>
      </c>
      <c r="B10" s="52" t="s">
        <v>153</v>
      </c>
      <c r="C10" s="97">
        <v>748</v>
      </c>
      <c r="D10" s="16">
        <v>43</v>
      </c>
      <c r="E10" s="2">
        <f t="shared" si="0"/>
        <v>0.05748663101604278</v>
      </c>
      <c r="F10" s="5">
        <v>2.067</v>
      </c>
      <c r="G10" s="5">
        <f t="shared" si="1"/>
        <v>88.881</v>
      </c>
      <c r="H10" s="3">
        <v>54</v>
      </c>
      <c r="I10" s="3"/>
      <c r="J10" t="s">
        <v>345</v>
      </c>
      <c r="K10">
        <v>1</v>
      </c>
    </row>
    <row r="11" spans="1:11" ht="14.25">
      <c r="A11" s="9">
        <v>58</v>
      </c>
      <c r="B11" s="52" t="s">
        <v>86</v>
      </c>
      <c r="C11" s="97">
        <v>50</v>
      </c>
      <c r="D11" s="16">
        <v>0</v>
      </c>
      <c r="E11" s="2">
        <f t="shared" si="0"/>
        <v>0</v>
      </c>
      <c r="F11" s="5">
        <v>16.613</v>
      </c>
      <c r="G11" s="5">
        <f t="shared" si="1"/>
        <v>0</v>
      </c>
      <c r="H11" s="3">
        <v>0</v>
      </c>
      <c r="I11" s="3"/>
      <c r="J11" t="s">
        <v>5</v>
      </c>
      <c r="K11">
        <v>38</v>
      </c>
    </row>
    <row r="12" spans="1:11" ht="14.25">
      <c r="A12" s="9">
        <v>1</v>
      </c>
      <c r="B12" s="52" t="s">
        <v>5</v>
      </c>
      <c r="C12" s="97">
        <v>59</v>
      </c>
      <c r="D12" s="16">
        <v>38</v>
      </c>
      <c r="E12" s="2">
        <f t="shared" si="0"/>
        <v>0.6440677966101694</v>
      </c>
      <c r="F12" s="5">
        <v>15.195</v>
      </c>
      <c r="G12" s="5">
        <f t="shared" si="1"/>
        <v>577.41</v>
      </c>
      <c r="H12" s="3">
        <v>100</v>
      </c>
      <c r="I12" s="3"/>
      <c r="J12" t="s">
        <v>196</v>
      </c>
      <c r="K12">
        <v>3</v>
      </c>
    </row>
    <row r="13" spans="1:11" ht="14.25">
      <c r="A13" s="9">
        <v>59</v>
      </c>
      <c r="B13" s="52" t="s">
        <v>226</v>
      </c>
      <c r="C13" s="98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I13" s="3"/>
      <c r="J13" t="s">
        <v>144</v>
      </c>
      <c r="K13">
        <v>5</v>
      </c>
    </row>
    <row r="14" spans="1:11" ht="14.25">
      <c r="A14" s="13">
        <v>52</v>
      </c>
      <c r="B14" s="52" t="s">
        <v>196</v>
      </c>
      <c r="C14" s="97">
        <v>180</v>
      </c>
      <c r="D14" s="16">
        <v>3</v>
      </c>
      <c r="E14" s="2">
        <f t="shared" si="0"/>
        <v>0.016666666666666666</v>
      </c>
      <c r="F14" s="5">
        <v>5.346</v>
      </c>
      <c r="G14" s="5">
        <f t="shared" si="1"/>
        <v>16.038</v>
      </c>
      <c r="H14" s="3">
        <v>10</v>
      </c>
      <c r="I14" s="3"/>
      <c r="J14" t="s">
        <v>43</v>
      </c>
      <c r="K14">
        <v>9</v>
      </c>
    </row>
    <row r="15" spans="1:11" ht="14.25">
      <c r="A15" s="9">
        <v>26</v>
      </c>
      <c r="B15" s="52" t="s">
        <v>87</v>
      </c>
      <c r="C15" s="97">
        <v>350</v>
      </c>
      <c r="D15" s="16">
        <v>27</v>
      </c>
      <c r="E15" s="2">
        <f t="shared" si="0"/>
        <v>0.07714285714285714</v>
      </c>
      <c r="F15" s="5">
        <v>3.242</v>
      </c>
      <c r="G15" s="5">
        <f t="shared" si="1"/>
        <v>87.534</v>
      </c>
      <c r="H15" s="3">
        <v>50</v>
      </c>
      <c r="I15" s="3"/>
      <c r="J15" t="s">
        <v>243</v>
      </c>
      <c r="K15">
        <v>3</v>
      </c>
    </row>
    <row r="16" spans="1:11" ht="14.25">
      <c r="A16" s="13">
        <v>10</v>
      </c>
      <c r="B16" s="52" t="s">
        <v>88</v>
      </c>
      <c r="C16" s="98">
        <v>25</v>
      </c>
      <c r="D16" s="16">
        <v>5</v>
      </c>
      <c r="E16" s="2">
        <f t="shared" si="0"/>
        <v>0.2</v>
      </c>
      <c r="F16" s="5">
        <v>30</v>
      </c>
      <c r="G16" s="5">
        <f t="shared" si="1"/>
        <v>150</v>
      </c>
      <c r="H16" s="3">
        <v>82</v>
      </c>
      <c r="I16" s="3"/>
      <c r="J16" t="s">
        <v>45</v>
      </c>
      <c r="K16">
        <v>25</v>
      </c>
    </row>
    <row r="17" spans="1:11" ht="14.25">
      <c r="A17" s="9">
        <v>38</v>
      </c>
      <c r="B17" s="52" t="s">
        <v>89</v>
      </c>
      <c r="C17" s="97">
        <v>228</v>
      </c>
      <c r="D17" s="16">
        <v>9</v>
      </c>
      <c r="E17" s="2">
        <f t="shared" si="0"/>
        <v>0.039473684210526314</v>
      </c>
      <c r="F17" s="5">
        <v>4.558</v>
      </c>
      <c r="G17" s="5">
        <f t="shared" si="1"/>
        <v>41.022</v>
      </c>
      <c r="H17" s="3">
        <v>26</v>
      </c>
      <c r="I17" s="3"/>
      <c r="J17" t="s">
        <v>197</v>
      </c>
      <c r="K17">
        <v>1</v>
      </c>
    </row>
    <row r="18" spans="1:11" ht="14.25">
      <c r="A18" s="13">
        <v>32</v>
      </c>
      <c r="B18" s="52" t="s">
        <v>227</v>
      </c>
      <c r="C18" s="97">
        <v>40</v>
      </c>
      <c r="D18" s="16">
        <v>3</v>
      </c>
      <c r="E18" s="2">
        <f t="shared" si="0"/>
        <v>0.075</v>
      </c>
      <c r="F18" s="5">
        <v>20.513</v>
      </c>
      <c r="G18" s="5">
        <f t="shared" si="1"/>
        <v>61.539</v>
      </c>
      <c r="H18" s="3">
        <v>38</v>
      </c>
      <c r="I18" s="3"/>
      <c r="J18" t="s">
        <v>186</v>
      </c>
      <c r="K18">
        <v>49</v>
      </c>
    </row>
    <row r="19" spans="1:11" ht="14.25">
      <c r="A19" s="13">
        <v>60</v>
      </c>
      <c r="B19" s="52" t="s">
        <v>90</v>
      </c>
      <c r="C19" s="98">
        <v>30</v>
      </c>
      <c r="D19" s="16">
        <v>0</v>
      </c>
      <c r="E19" s="2">
        <f t="shared" si="0"/>
        <v>0</v>
      </c>
      <c r="F19" s="5">
        <v>29.467</v>
      </c>
      <c r="G19" s="5">
        <f t="shared" si="1"/>
        <v>0</v>
      </c>
      <c r="H19" s="3">
        <v>0</v>
      </c>
      <c r="I19" s="3"/>
      <c r="J19" t="s">
        <v>169</v>
      </c>
      <c r="K19">
        <v>6</v>
      </c>
    </row>
    <row r="20" spans="1:11" ht="14.25">
      <c r="A20" s="9">
        <v>61</v>
      </c>
      <c r="B20" s="52" t="s">
        <v>91</v>
      </c>
      <c r="C20" s="97">
        <v>26</v>
      </c>
      <c r="D20" s="16">
        <v>0</v>
      </c>
      <c r="E20" s="2">
        <f t="shared" si="0"/>
        <v>0</v>
      </c>
      <c r="F20" s="5">
        <v>30</v>
      </c>
      <c r="G20" s="5">
        <f t="shared" si="1"/>
        <v>0</v>
      </c>
      <c r="H20" s="3">
        <v>0</v>
      </c>
      <c r="I20" s="3"/>
      <c r="J20" t="s">
        <v>145</v>
      </c>
      <c r="K20">
        <v>1</v>
      </c>
    </row>
    <row r="21" spans="1:11" ht="14.25">
      <c r="A21" s="9">
        <v>21</v>
      </c>
      <c r="B21" s="52" t="s">
        <v>92</v>
      </c>
      <c r="C21" s="97">
        <v>278</v>
      </c>
      <c r="D21" s="16">
        <v>25</v>
      </c>
      <c r="E21" s="2">
        <f t="shared" si="0"/>
        <v>0.08992805755395683</v>
      </c>
      <c r="F21" s="5">
        <v>3.902</v>
      </c>
      <c r="G21" s="5">
        <f t="shared" si="1"/>
        <v>97.55</v>
      </c>
      <c r="H21" s="3">
        <v>60</v>
      </c>
      <c r="I21" s="3"/>
      <c r="J21" t="s">
        <v>204</v>
      </c>
      <c r="K21">
        <v>3</v>
      </c>
    </row>
    <row r="22" spans="1:11" ht="14.25">
      <c r="A22" s="9">
        <v>11</v>
      </c>
      <c r="B22" s="52" t="s">
        <v>93</v>
      </c>
      <c r="C22" s="98">
        <v>412</v>
      </c>
      <c r="D22" s="16">
        <v>49</v>
      </c>
      <c r="E22" s="2">
        <f t="shared" si="0"/>
        <v>0.11893203883495146</v>
      </c>
      <c r="F22" s="5">
        <v>2.915</v>
      </c>
      <c r="G22" s="5">
        <f t="shared" si="1"/>
        <v>142.835</v>
      </c>
      <c r="H22" s="3">
        <v>80</v>
      </c>
      <c r="I22" s="3"/>
      <c r="J22" t="s">
        <v>31</v>
      </c>
      <c r="K22">
        <v>1</v>
      </c>
    </row>
    <row r="23" spans="1:11" ht="14.25">
      <c r="A23" s="9">
        <v>14</v>
      </c>
      <c r="B23" s="52" t="s">
        <v>142</v>
      </c>
      <c r="C23" s="97">
        <v>41</v>
      </c>
      <c r="D23" s="16">
        <v>6</v>
      </c>
      <c r="E23" s="2">
        <f t="shared" si="0"/>
        <v>0.14634146341463414</v>
      </c>
      <c r="F23" s="5">
        <v>20.513</v>
      </c>
      <c r="G23" s="5">
        <f t="shared" si="1"/>
        <v>123.078</v>
      </c>
      <c r="H23" s="3">
        <v>74</v>
      </c>
      <c r="I23" s="3"/>
      <c r="J23" t="s">
        <v>346</v>
      </c>
      <c r="K23">
        <v>1</v>
      </c>
    </row>
    <row r="24" spans="1:11" ht="14.25">
      <c r="A24" s="13">
        <v>62</v>
      </c>
      <c r="B24" s="94" t="s">
        <v>333</v>
      </c>
      <c r="C24" s="97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I24" s="3"/>
      <c r="J24" t="s">
        <v>347</v>
      </c>
      <c r="K24">
        <v>2</v>
      </c>
    </row>
    <row r="25" spans="1:11" ht="14.25">
      <c r="A25" s="13">
        <v>37</v>
      </c>
      <c r="B25" s="52" t="s">
        <v>181</v>
      </c>
      <c r="C25" s="97">
        <v>51</v>
      </c>
      <c r="D25" s="16">
        <v>3</v>
      </c>
      <c r="E25" s="2">
        <f t="shared" si="0"/>
        <v>0.058823529411764705</v>
      </c>
      <c r="F25" s="5">
        <v>16.613</v>
      </c>
      <c r="G25" s="5">
        <f t="shared" si="1"/>
        <v>49.839</v>
      </c>
      <c r="H25" s="3">
        <v>28</v>
      </c>
      <c r="I25" s="3"/>
      <c r="J25" t="s">
        <v>348</v>
      </c>
      <c r="K25">
        <v>1</v>
      </c>
    </row>
    <row r="26" spans="1:11" ht="14.25">
      <c r="A26" s="9">
        <v>53</v>
      </c>
      <c r="B26" s="52" t="s">
        <v>31</v>
      </c>
      <c r="C26" s="98">
        <v>70</v>
      </c>
      <c r="D26" s="16">
        <v>1</v>
      </c>
      <c r="E26" s="2">
        <f t="shared" si="0"/>
        <v>0.014285714285714285</v>
      </c>
      <c r="F26" s="5">
        <v>12.156</v>
      </c>
      <c r="G26" s="5">
        <f t="shared" si="1"/>
        <v>12.156</v>
      </c>
      <c r="H26" s="3">
        <v>10</v>
      </c>
      <c r="I26" s="3"/>
      <c r="J26" t="s">
        <v>266</v>
      </c>
      <c r="K26">
        <v>2</v>
      </c>
    </row>
    <row r="27" spans="1:11" ht="14.25">
      <c r="A27" s="9">
        <v>33</v>
      </c>
      <c r="B27" s="52" t="s">
        <v>94</v>
      </c>
      <c r="C27" s="98">
        <v>1</v>
      </c>
      <c r="D27" s="16">
        <v>2</v>
      </c>
      <c r="E27" s="2">
        <f t="shared" si="0"/>
        <v>2</v>
      </c>
      <c r="F27" s="5">
        <v>30</v>
      </c>
      <c r="G27" s="5">
        <f t="shared" si="1"/>
        <v>60</v>
      </c>
      <c r="H27" s="3">
        <v>35</v>
      </c>
      <c r="I27" s="3"/>
      <c r="J27" t="s">
        <v>76</v>
      </c>
      <c r="K27">
        <v>2</v>
      </c>
    </row>
    <row r="28" spans="1:11" ht="14.25">
      <c r="A28" s="13">
        <v>25</v>
      </c>
      <c r="B28" s="52" t="s">
        <v>95</v>
      </c>
      <c r="C28" s="97">
        <v>162</v>
      </c>
      <c r="D28" s="16">
        <v>15</v>
      </c>
      <c r="E28" s="2">
        <f t="shared" si="0"/>
        <v>0.09259259259259259</v>
      </c>
      <c r="F28" s="5">
        <v>5.888</v>
      </c>
      <c r="G28" s="5">
        <f t="shared" si="1"/>
        <v>88.32</v>
      </c>
      <c r="H28" s="3">
        <v>52</v>
      </c>
      <c r="I28" s="3"/>
      <c r="J28" t="s">
        <v>46</v>
      </c>
      <c r="K28">
        <v>48</v>
      </c>
    </row>
    <row r="29" spans="1:11" ht="14.25">
      <c r="A29" s="9">
        <v>39</v>
      </c>
      <c r="B29" s="52" t="s">
        <v>171</v>
      </c>
      <c r="C29" s="97">
        <v>50</v>
      </c>
      <c r="D29" s="16">
        <v>2</v>
      </c>
      <c r="E29" s="2">
        <f t="shared" si="0"/>
        <v>0.04</v>
      </c>
      <c r="F29" s="5">
        <v>16.613</v>
      </c>
      <c r="G29" s="5">
        <f t="shared" si="1"/>
        <v>33.226</v>
      </c>
      <c r="H29" s="3">
        <v>24</v>
      </c>
      <c r="I29" s="3"/>
      <c r="J29" t="s">
        <v>47</v>
      </c>
      <c r="K29">
        <v>6</v>
      </c>
    </row>
    <row r="30" spans="1:11" ht="14.25">
      <c r="A30" s="9">
        <v>8</v>
      </c>
      <c r="B30" s="52" t="s">
        <v>96</v>
      </c>
      <c r="C30" s="98">
        <v>308</v>
      </c>
      <c r="D30" s="16">
        <v>48</v>
      </c>
      <c r="E30" s="2">
        <f t="shared" si="0"/>
        <v>0.15584415584415584</v>
      </c>
      <c r="F30" s="5">
        <v>3.613</v>
      </c>
      <c r="G30" s="5">
        <f t="shared" si="1"/>
        <v>173.424</v>
      </c>
      <c r="H30" s="3">
        <v>86</v>
      </c>
      <c r="I30" s="3"/>
      <c r="J30" t="s">
        <v>49</v>
      </c>
      <c r="K30">
        <v>2</v>
      </c>
    </row>
    <row r="31" spans="1:11" ht="14.25">
      <c r="A31" s="13">
        <v>20</v>
      </c>
      <c r="B31" s="52" t="s">
        <v>97</v>
      </c>
      <c r="C31" s="97">
        <v>50</v>
      </c>
      <c r="D31" s="17">
        <v>6</v>
      </c>
      <c r="E31" s="2">
        <f t="shared" si="0"/>
        <v>0.12</v>
      </c>
      <c r="F31" s="5">
        <v>16.613</v>
      </c>
      <c r="G31" s="5">
        <f t="shared" si="1"/>
        <v>99.678</v>
      </c>
      <c r="H31" s="3">
        <v>62</v>
      </c>
      <c r="I31" s="3"/>
      <c r="J31" t="s">
        <v>50</v>
      </c>
      <c r="K31">
        <v>2</v>
      </c>
    </row>
    <row r="32" spans="1:11" ht="14.25">
      <c r="A32" s="9">
        <v>63</v>
      </c>
      <c r="B32" s="52" t="s">
        <v>98</v>
      </c>
      <c r="C32" s="98">
        <v>20</v>
      </c>
      <c r="D32" s="16">
        <v>0</v>
      </c>
      <c r="E32" s="2">
        <f t="shared" si="0"/>
        <v>0</v>
      </c>
      <c r="F32" s="5">
        <v>30</v>
      </c>
      <c r="G32" s="5">
        <f t="shared" si="1"/>
        <v>0</v>
      </c>
      <c r="H32" s="3">
        <v>0</v>
      </c>
      <c r="I32" s="3"/>
      <c r="J32" t="s">
        <v>52</v>
      </c>
      <c r="K32">
        <v>2</v>
      </c>
    </row>
    <row r="33" spans="1:11" ht="14.25">
      <c r="A33" s="13">
        <v>45</v>
      </c>
      <c r="B33" s="52" t="s">
        <v>167</v>
      </c>
      <c r="C33" s="97">
        <v>61</v>
      </c>
      <c r="D33" s="16">
        <v>2</v>
      </c>
      <c r="E33" s="2">
        <f t="shared" si="0"/>
        <v>0.03278688524590164</v>
      </c>
      <c r="F33" s="5">
        <v>14.013</v>
      </c>
      <c r="G33" s="5">
        <f t="shared" si="1"/>
        <v>28.026</v>
      </c>
      <c r="H33" s="3">
        <v>12</v>
      </c>
      <c r="I33" s="3"/>
      <c r="J33" t="s">
        <v>187</v>
      </c>
      <c r="K33">
        <v>2</v>
      </c>
    </row>
    <row r="34" spans="1:11" ht="14.25">
      <c r="A34" s="9">
        <v>64</v>
      </c>
      <c r="B34" s="52" t="s">
        <v>99</v>
      </c>
      <c r="C34" s="98">
        <v>27</v>
      </c>
      <c r="D34" s="17">
        <v>0</v>
      </c>
      <c r="E34" s="2">
        <f t="shared" si="0"/>
        <v>0</v>
      </c>
      <c r="F34" s="5">
        <v>30</v>
      </c>
      <c r="G34" s="5">
        <f t="shared" si="1"/>
        <v>0</v>
      </c>
      <c r="H34" s="3">
        <v>0</v>
      </c>
      <c r="I34" s="3"/>
      <c r="J34" t="s">
        <v>188</v>
      </c>
      <c r="K34">
        <v>1</v>
      </c>
    </row>
    <row r="35" spans="1:11" ht="14.25">
      <c r="A35" s="9">
        <v>54</v>
      </c>
      <c r="B35" s="52" t="s">
        <v>100</v>
      </c>
      <c r="C35" s="97">
        <v>166</v>
      </c>
      <c r="D35" s="16">
        <v>2</v>
      </c>
      <c r="E35" s="2">
        <f t="shared" si="0"/>
        <v>0.012048192771084338</v>
      </c>
      <c r="F35" s="5">
        <v>5.74</v>
      </c>
      <c r="G35" s="5">
        <f t="shared" si="1"/>
        <v>11.48</v>
      </c>
      <c r="H35" s="3">
        <v>10</v>
      </c>
      <c r="I35" s="3"/>
      <c r="J35" t="s">
        <v>147</v>
      </c>
      <c r="K35">
        <v>7</v>
      </c>
    </row>
    <row r="36" spans="1:11" ht="14.25">
      <c r="A36" s="13">
        <v>65</v>
      </c>
      <c r="B36" s="52" t="s">
        <v>101</v>
      </c>
      <c r="C36" s="98">
        <v>25</v>
      </c>
      <c r="D36" s="16">
        <v>0</v>
      </c>
      <c r="E36" s="2">
        <f t="shared" si="0"/>
        <v>0</v>
      </c>
      <c r="F36" s="5">
        <v>30</v>
      </c>
      <c r="G36" s="5">
        <f t="shared" si="1"/>
        <v>0</v>
      </c>
      <c r="H36" s="3">
        <v>0</v>
      </c>
      <c r="I36" s="3"/>
      <c r="J36" t="s">
        <v>54</v>
      </c>
      <c r="K36">
        <v>1</v>
      </c>
    </row>
    <row r="37" spans="1:11" ht="14.25">
      <c r="A37" s="9">
        <v>46</v>
      </c>
      <c r="B37" s="52" t="s">
        <v>102</v>
      </c>
      <c r="C37" s="97">
        <v>68</v>
      </c>
      <c r="D37" s="16">
        <v>2</v>
      </c>
      <c r="E37" s="2">
        <f t="shared" si="0"/>
        <v>0.029411764705882353</v>
      </c>
      <c r="F37" s="5">
        <v>13.013</v>
      </c>
      <c r="G37" s="5">
        <f t="shared" si="1"/>
        <v>26.026</v>
      </c>
      <c r="H37" s="3">
        <v>10</v>
      </c>
      <c r="I37" s="3"/>
      <c r="J37" t="s">
        <v>56</v>
      </c>
      <c r="K37">
        <v>3</v>
      </c>
    </row>
    <row r="38" spans="1:11" ht="14.25">
      <c r="A38" s="9">
        <v>66</v>
      </c>
      <c r="B38" s="52" t="s">
        <v>103</v>
      </c>
      <c r="C38" s="98">
        <v>30</v>
      </c>
      <c r="D38" s="16">
        <v>0</v>
      </c>
      <c r="E38" s="2">
        <f t="shared" si="0"/>
        <v>0</v>
      </c>
      <c r="F38" s="5">
        <v>29.467</v>
      </c>
      <c r="G38" s="5">
        <f t="shared" si="1"/>
        <v>0</v>
      </c>
      <c r="H38" s="3">
        <v>0</v>
      </c>
      <c r="I38" s="3"/>
      <c r="J38" t="s">
        <v>57</v>
      </c>
      <c r="K38">
        <v>21</v>
      </c>
    </row>
    <row r="39" spans="1:11" ht="14.25">
      <c r="A39" s="9">
        <v>51</v>
      </c>
      <c r="B39" s="52" t="s">
        <v>104</v>
      </c>
      <c r="C39" s="97">
        <v>100</v>
      </c>
      <c r="D39" s="16">
        <v>2</v>
      </c>
      <c r="E39" s="2">
        <f t="shared" si="0"/>
        <v>0.02</v>
      </c>
      <c r="F39" s="5">
        <v>8.813</v>
      </c>
      <c r="G39" s="5">
        <f t="shared" si="1"/>
        <v>17.626</v>
      </c>
      <c r="H39" s="3">
        <v>10</v>
      </c>
      <c r="I39" s="3"/>
      <c r="J39" t="s">
        <v>157</v>
      </c>
      <c r="K39">
        <v>94</v>
      </c>
    </row>
    <row r="40" spans="1:11" ht="14.25">
      <c r="A40" s="13">
        <v>35</v>
      </c>
      <c r="B40" s="52" t="s">
        <v>105</v>
      </c>
      <c r="C40" s="98">
        <v>114</v>
      </c>
      <c r="D40" s="16">
        <v>7</v>
      </c>
      <c r="E40" s="2">
        <f t="shared" si="0"/>
        <v>0.06140350877192982</v>
      </c>
      <c r="F40" s="5">
        <v>8.104</v>
      </c>
      <c r="G40" s="5">
        <f t="shared" si="1"/>
        <v>56.727999999999994</v>
      </c>
      <c r="H40" s="3">
        <v>32</v>
      </c>
      <c r="I40" s="3"/>
      <c r="J40" t="s">
        <v>158</v>
      </c>
      <c r="K40">
        <v>1</v>
      </c>
    </row>
    <row r="41" spans="1:11" ht="14.25">
      <c r="A41" s="13">
        <v>40</v>
      </c>
      <c r="B41" s="52" t="s">
        <v>106</v>
      </c>
      <c r="C41" s="98">
        <v>20</v>
      </c>
      <c r="D41" s="16">
        <v>1</v>
      </c>
      <c r="E41" s="2">
        <f aca="true" t="shared" si="2" ref="E41:E72">+D41/C41</f>
        <v>0.05</v>
      </c>
      <c r="F41" s="5">
        <v>30</v>
      </c>
      <c r="G41" s="5">
        <f aca="true" t="shared" si="3" ref="G41:G72">+F41*D41</f>
        <v>30</v>
      </c>
      <c r="H41" s="3">
        <v>20</v>
      </c>
      <c r="I41" s="3"/>
      <c r="J41" t="s">
        <v>198</v>
      </c>
      <c r="K41">
        <v>6</v>
      </c>
    </row>
    <row r="42" spans="1:11" ht="14.25">
      <c r="A42" s="13">
        <v>67</v>
      </c>
      <c r="B42" s="52" t="s">
        <v>107</v>
      </c>
      <c r="C42" s="98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I42" s="3"/>
      <c r="J42" t="s">
        <v>58</v>
      </c>
      <c r="K42">
        <v>2</v>
      </c>
    </row>
    <row r="43" spans="1:11" ht="14.25">
      <c r="A43" s="9">
        <v>48</v>
      </c>
      <c r="B43" s="52" t="s">
        <v>108</v>
      </c>
      <c r="C43" s="98">
        <v>110</v>
      </c>
      <c r="D43" s="16">
        <v>3</v>
      </c>
      <c r="E43" s="2">
        <f t="shared" si="2"/>
        <v>0.02727272727272727</v>
      </c>
      <c r="F43" s="5">
        <v>8.104</v>
      </c>
      <c r="G43" s="5">
        <f t="shared" si="3"/>
        <v>24.311999999999998</v>
      </c>
      <c r="H43" s="3">
        <v>10</v>
      </c>
      <c r="I43" s="3"/>
      <c r="J43" t="s">
        <v>159</v>
      </c>
      <c r="K43">
        <v>1</v>
      </c>
    </row>
    <row r="44" spans="1:11" ht="14.25">
      <c r="A44" s="13">
        <v>2</v>
      </c>
      <c r="B44" s="52" t="s">
        <v>109</v>
      </c>
      <c r="C44" s="97">
        <v>73</v>
      </c>
      <c r="D44" s="16">
        <v>21</v>
      </c>
      <c r="E44" s="2">
        <f t="shared" si="2"/>
        <v>0.2876712328767123</v>
      </c>
      <c r="F44" s="5">
        <v>12.156</v>
      </c>
      <c r="G44" s="5">
        <f t="shared" si="3"/>
        <v>255.276</v>
      </c>
      <c r="H44" s="3">
        <v>98</v>
      </c>
      <c r="I44" s="3"/>
      <c r="J44" t="s">
        <v>59</v>
      </c>
      <c r="K44">
        <v>4</v>
      </c>
    </row>
    <row r="45" spans="1:11" ht="14.25">
      <c r="A45" s="9">
        <v>4</v>
      </c>
      <c r="B45" s="52" t="s">
        <v>172</v>
      </c>
      <c r="C45" s="97">
        <v>522</v>
      </c>
      <c r="D45" s="16">
        <v>94</v>
      </c>
      <c r="E45" s="2">
        <f t="shared" si="2"/>
        <v>0.18007662835249041</v>
      </c>
      <c r="F45" s="5">
        <v>2.513</v>
      </c>
      <c r="G45" s="5">
        <f t="shared" si="3"/>
        <v>236.22199999999998</v>
      </c>
      <c r="H45" s="3">
        <v>94</v>
      </c>
      <c r="I45" s="3"/>
      <c r="J45" t="s">
        <v>60</v>
      </c>
      <c r="K45">
        <v>9</v>
      </c>
    </row>
    <row r="46" spans="1:11" ht="14.25">
      <c r="A46" s="9">
        <v>49</v>
      </c>
      <c r="B46" s="52" t="s">
        <v>110</v>
      </c>
      <c r="C46" s="98">
        <v>35</v>
      </c>
      <c r="D46" s="16">
        <v>1</v>
      </c>
      <c r="E46" s="2">
        <f t="shared" si="2"/>
        <v>0.02857142857142857</v>
      </c>
      <c r="F46" s="5">
        <v>23.299</v>
      </c>
      <c r="G46" s="5">
        <f t="shared" si="3"/>
        <v>23.299</v>
      </c>
      <c r="H46" s="3">
        <v>10</v>
      </c>
      <c r="I46" s="3"/>
      <c r="J46" t="s">
        <v>148</v>
      </c>
      <c r="K46">
        <v>19</v>
      </c>
    </row>
    <row r="47" spans="1:11" ht="14.25">
      <c r="A47" s="9">
        <v>29</v>
      </c>
      <c r="B47" s="52" t="s">
        <v>173</v>
      </c>
      <c r="C47" s="98">
        <v>60</v>
      </c>
      <c r="D47" s="16">
        <v>6</v>
      </c>
      <c r="E47" s="2">
        <f t="shared" si="2"/>
        <v>0.1</v>
      </c>
      <c r="F47" s="5">
        <v>14.013</v>
      </c>
      <c r="G47" s="5">
        <f t="shared" si="3"/>
        <v>84.078</v>
      </c>
      <c r="H47" s="3">
        <v>44</v>
      </c>
      <c r="I47" s="3"/>
      <c r="J47" t="s">
        <v>149</v>
      </c>
      <c r="K47">
        <v>1</v>
      </c>
    </row>
    <row r="48" spans="1:11" ht="14.25">
      <c r="A48" s="9">
        <v>6</v>
      </c>
      <c r="B48" s="52" t="s">
        <v>112</v>
      </c>
      <c r="C48" s="97">
        <v>80</v>
      </c>
      <c r="D48" s="16">
        <v>19</v>
      </c>
      <c r="E48" s="2">
        <f t="shared" si="2"/>
        <v>0.2375</v>
      </c>
      <c r="F48" s="5">
        <v>10.763</v>
      </c>
      <c r="G48" s="5">
        <f t="shared" si="3"/>
        <v>204.49699999999999</v>
      </c>
      <c r="H48" s="3">
        <v>90</v>
      </c>
      <c r="I48" s="3"/>
      <c r="J48" t="s">
        <v>349</v>
      </c>
      <c r="K48">
        <v>2</v>
      </c>
    </row>
    <row r="49" spans="1:11" ht="14.25">
      <c r="A49" s="9">
        <v>68</v>
      </c>
      <c r="B49" s="52" t="s">
        <v>6</v>
      </c>
      <c r="C49" s="98">
        <v>20</v>
      </c>
      <c r="D49" s="16">
        <v>0</v>
      </c>
      <c r="E49" s="2">
        <f t="shared" si="2"/>
        <v>0</v>
      </c>
      <c r="F49" s="5">
        <v>30</v>
      </c>
      <c r="G49" s="5">
        <f t="shared" si="3"/>
        <v>0</v>
      </c>
      <c r="H49" s="3">
        <v>0</v>
      </c>
      <c r="I49" s="3"/>
      <c r="J49" t="s">
        <v>150</v>
      </c>
      <c r="K49">
        <v>15</v>
      </c>
    </row>
    <row r="50" spans="1:11" ht="14.25">
      <c r="A50" s="9">
        <v>34</v>
      </c>
      <c r="B50" s="52" t="s">
        <v>83</v>
      </c>
      <c r="C50" s="98">
        <v>20</v>
      </c>
      <c r="D50" s="16">
        <v>2</v>
      </c>
      <c r="E50" s="2">
        <f t="shared" si="2"/>
        <v>0.1</v>
      </c>
      <c r="F50" s="5">
        <v>30</v>
      </c>
      <c r="G50" s="5">
        <f t="shared" si="3"/>
        <v>60</v>
      </c>
      <c r="H50" s="3">
        <v>35</v>
      </c>
      <c r="I50" s="3"/>
      <c r="J50" t="s">
        <v>350</v>
      </c>
      <c r="K50">
        <v>1</v>
      </c>
    </row>
    <row r="51" spans="1:11" ht="14.25">
      <c r="A51" s="9">
        <v>69</v>
      </c>
      <c r="B51" s="52" t="s">
        <v>229</v>
      </c>
      <c r="C51" s="98">
        <v>45</v>
      </c>
      <c r="D51" s="16">
        <v>0</v>
      </c>
      <c r="E51" s="2">
        <f t="shared" si="2"/>
        <v>0</v>
      </c>
      <c r="F51" s="5">
        <v>18.346</v>
      </c>
      <c r="G51" s="5">
        <f t="shared" si="3"/>
        <v>0</v>
      </c>
      <c r="H51" s="3">
        <v>0</v>
      </c>
      <c r="I51" s="3"/>
      <c r="J51" t="s">
        <v>77</v>
      </c>
      <c r="K51">
        <v>33</v>
      </c>
    </row>
    <row r="52" spans="1:11" ht="14.25">
      <c r="A52" s="13">
        <v>17</v>
      </c>
      <c r="B52" s="52" t="s">
        <v>113</v>
      </c>
      <c r="C52" s="97">
        <v>31</v>
      </c>
      <c r="D52" s="16">
        <v>4</v>
      </c>
      <c r="E52" s="2">
        <f t="shared" si="2"/>
        <v>0.12903225806451613</v>
      </c>
      <c r="F52" s="5">
        <v>29.467</v>
      </c>
      <c r="G52" s="5">
        <f t="shared" si="3"/>
        <v>117.868</v>
      </c>
      <c r="H52" s="3">
        <v>68</v>
      </c>
      <c r="I52" s="3"/>
      <c r="J52" t="s">
        <v>351</v>
      </c>
      <c r="K52">
        <v>19</v>
      </c>
    </row>
    <row r="53" spans="1:11" ht="14.25">
      <c r="A53" s="9">
        <v>36</v>
      </c>
      <c r="B53" s="52" t="s">
        <v>114</v>
      </c>
      <c r="C53" s="97">
        <v>164</v>
      </c>
      <c r="D53" s="16">
        <v>9</v>
      </c>
      <c r="E53" s="2">
        <f t="shared" si="2"/>
        <v>0.054878048780487805</v>
      </c>
      <c r="F53" s="5">
        <v>5.888</v>
      </c>
      <c r="G53" s="5">
        <f t="shared" si="3"/>
        <v>52.992</v>
      </c>
      <c r="H53" s="3">
        <v>30</v>
      </c>
      <c r="I53" s="3"/>
      <c r="J53" t="s">
        <v>352</v>
      </c>
      <c r="K53">
        <v>1</v>
      </c>
    </row>
    <row r="54" spans="1:11" ht="14.25">
      <c r="A54" s="13">
        <v>70</v>
      </c>
      <c r="B54" s="52" t="s">
        <v>116</v>
      </c>
      <c r="C54" s="97">
        <v>20</v>
      </c>
      <c r="D54" s="16">
        <v>0</v>
      </c>
      <c r="E54" s="2">
        <f t="shared" si="2"/>
        <v>0</v>
      </c>
      <c r="F54" s="5">
        <v>30</v>
      </c>
      <c r="G54" s="5">
        <f t="shared" si="3"/>
        <v>0</v>
      </c>
      <c r="H54" s="3">
        <v>0</v>
      </c>
      <c r="I54" s="3"/>
      <c r="J54" t="s">
        <v>62</v>
      </c>
      <c r="K54">
        <v>2</v>
      </c>
    </row>
    <row r="55" spans="1:11" ht="14.25">
      <c r="A55" s="9">
        <v>41</v>
      </c>
      <c r="B55" s="52" t="s">
        <v>117</v>
      </c>
      <c r="C55" s="98">
        <v>20</v>
      </c>
      <c r="D55" s="16">
        <v>1</v>
      </c>
      <c r="E55" s="2">
        <f t="shared" si="2"/>
        <v>0.05</v>
      </c>
      <c r="F55" s="5">
        <v>30</v>
      </c>
      <c r="G55" s="5">
        <f t="shared" si="3"/>
        <v>30</v>
      </c>
      <c r="H55" s="3">
        <v>20</v>
      </c>
      <c r="I55" s="3"/>
      <c r="J55" t="s">
        <v>206</v>
      </c>
      <c r="K55">
        <v>20</v>
      </c>
    </row>
    <row r="56" spans="1:11" ht="14.25">
      <c r="A56" s="9">
        <v>71</v>
      </c>
      <c r="B56" s="52" t="s">
        <v>334</v>
      </c>
      <c r="C56" s="97">
        <v>45</v>
      </c>
      <c r="D56" s="16">
        <v>0</v>
      </c>
      <c r="E56" s="2">
        <f t="shared" si="2"/>
        <v>0</v>
      </c>
      <c r="F56" s="5">
        <v>18.346</v>
      </c>
      <c r="G56" s="5">
        <f t="shared" si="3"/>
        <v>0</v>
      </c>
      <c r="H56" s="3">
        <v>0</v>
      </c>
      <c r="I56" s="3"/>
      <c r="J56" t="s">
        <v>160</v>
      </c>
      <c r="K56">
        <v>7</v>
      </c>
    </row>
    <row r="57" spans="1:11" ht="14.25">
      <c r="A57" s="13">
        <v>30</v>
      </c>
      <c r="B57" s="52" t="s">
        <v>119</v>
      </c>
      <c r="C57" s="97">
        <v>555</v>
      </c>
      <c r="D57" s="16">
        <v>33</v>
      </c>
      <c r="E57" s="2">
        <f t="shared" si="2"/>
        <v>0.05945945945945946</v>
      </c>
      <c r="F57" s="5">
        <v>2.431</v>
      </c>
      <c r="G57" s="5">
        <f t="shared" si="3"/>
        <v>80.223</v>
      </c>
      <c r="H57" s="3">
        <v>42</v>
      </c>
      <c r="I57" s="3"/>
      <c r="J57" t="s">
        <v>64</v>
      </c>
      <c r="K57">
        <v>34</v>
      </c>
    </row>
    <row r="58" spans="1:11" ht="14.25">
      <c r="A58" s="13">
        <v>22</v>
      </c>
      <c r="B58" s="52" t="s">
        <v>120</v>
      </c>
      <c r="C58" s="97">
        <v>146</v>
      </c>
      <c r="D58" s="16">
        <v>15</v>
      </c>
      <c r="E58" s="2">
        <f t="shared" si="2"/>
        <v>0.10273972602739725</v>
      </c>
      <c r="F58" s="5">
        <v>6.392</v>
      </c>
      <c r="G58" s="5">
        <f t="shared" si="3"/>
        <v>95.88000000000001</v>
      </c>
      <c r="H58" s="3">
        <v>58</v>
      </c>
      <c r="I58" s="3"/>
      <c r="J58" t="s">
        <v>353</v>
      </c>
      <c r="K58">
        <v>1</v>
      </c>
    </row>
    <row r="59" spans="1:11" ht="14.25">
      <c r="A59" s="13">
        <v>47</v>
      </c>
      <c r="B59" s="52" t="s">
        <v>121</v>
      </c>
      <c r="C59" s="98">
        <v>70</v>
      </c>
      <c r="D59" s="16">
        <v>2</v>
      </c>
      <c r="E59" s="2">
        <f t="shared" si="2"/>
        <v>0.02857142857142857</v>
      </c>
      <c r="F59" s="5">
        <v>12.156</v>
      </c>
      <c r="G59" s="5">
        <f t="shared" si="3"/>
        <v>24.312</v>
      </c>
      <c r="H59" s="3">
        <v>10</v>
      </c>
      <c r="I59" s="3"/>
      <c r="J59" t="s">
        <v>199</v>
      </c>
      <c r="K59">
        <v>20</v>
      </c>
    </row>
    <row r="60" spans="1:11" ht="14.25">
      <c r="A60" s="13">
        <v>5</v>
      </c>
      <c r="B60" s="52" t="s">
        <v>183</v>
      </c>
      <c r="C60" s="97">
        <v>80</v>
      </c>
      <c r="D60" s="16">
        <v>20</v>
      </c>
      <c r="E60" s="2">
        <f t="shared" si="2"/>
        <v>0.25</v>
      </c>
      <c r="F60" s="5">
        <v>10.763</v>
      </c>
      <c r="G60" s="5">
        <f t="shared" si="3"/>
        <v>215.26</v>
      </c>
      <c r="H60" s="3">
        <v>92</v>
      </c>
      <c r="I60" s="3"/>
      <c r="J60" t="s">
        <v>65</v>
      </c>
      <c r="K60">
        <v>11</v>
      </c>
    </row>
    <row r="61" spans="1:11" ht="14.25">
      <c r="A61" s="13">
        <v>72</v>
      </c>
      <c r="B61" s="52" t="s">
        <v>122</v>
      </c>
      <c r="C61" s="98">
        <v>25</v>
      </c>
      <c r="D61" s="16">
        <v>0</v>
      </c>
      <c r="E61" s="2">
        <f t="shared" si="2"/>
        <v>0</v>
      </c>
      <c r="F61" s="5">
        <v>30</v>
      </c>
      <c r="G61" s="5">
        <f t="shared" si="3"/>
        <v>0</v>
      </c>
      <c r="H61" s="3">
        <v>0</v>
      </c>
      <c r="I61" s="3"/>
      <c r="J61" t="s">
        <v>151</v>
      </c>
      <c r="K61">
        <v>25</v>
      </c>
    </row>
    <row r="62" spans="1:11" ht="14.25">
      <c r="A62" s="9">
        <v>73</v>
      </c>
      <c r="B62" s="52" t="s">
        <v>270</v>
      </c>
      <c r="C62" s="97">
        <v>40</v>
      </c>
      <c r="D62" s="16">
        <v>0</v>
      </c>
      <c r="E62" s="2">
        <f t="shared" si="2"/>
        <v>0</v>
      </c>
      <c r="F62" s="5">
        <v>20.513</v>
      </c>
      <c r="G62" s="5">
        <f t="shared" si="3"/>
        <v>0</v>
      </c>
      <c r="H62" s="3">
        <v>0</v>
      </c>
      <c r="I62" s="3"/>
      <c r="J62" t="s">
        <v>246</v>
      </c>
      <c r="K62">
        <v>1</v>
      </c>
    </row>
    <row r="63" spans="1:11" ht="14.25">
      <c r="A63" s="9">
        <v>9</v>
      </c>
      <c r="B63" s="52" t="s">
        <v>124</v>
      </c>
      <c r="C63" s="97">
        <v>211</v>
      </c>
      <c r="D63" s="16">
        <v>34</v>
      </c>
      <c r="E63" s="2">
        <f t="shared" si="2"/>
        <v>0.16113744075829384</v>
      </c>
      <c r="F63" s="5">
        <v>4.727</v>
      </c>
      <c r="G63" s="5">
        <f t="shared" si="3"/>
        <v>160.71800000000002</v>
      </c>
      <c r="H63" s="3">
        <v>84</v>
      </c>
      <c r="I63" s="3"/>
      <c r="J63" t="s">
        <v>191</v>
      </c>
      <c r="K63">
        <v>24</v>
      </c>
    </row>
    <row r="64" spans="1:11" ht="14.25">
      <c r="A64" s="9">
        <v>31</v>
      </c>
      <c r="B64" s="52" t="s">
        <v>155</v>
      </c>
      <c r="C64" s="97">
        <v>304</v>
      </c>
      <c r="D64" s="16">
        <v>20</v>
      </c>
      <c r="E64" s="2">
        <f t="shared" si="2"/>
        <v>0.06578947368421052</v>
      </c>
      <c r="F64" s="5">
        <v>3.613</v>
      </c>
      <c r="G64" s="5">
        <f t="shared" si="3"/>
        <v>72.26</v>
      </c>
      <c r="H64" s="3">
        <v>40</v>
      </c>
      <c r="I64" s="3"/>
      <c r="J64" t="s">
        <v>354</v>
      </c>
      <c r="K64">
        <v>1</v>
      </c>
    </row>
    <row r="65" spans="1:11" ht="14.25">
      <c r="A65" s="13">
        <v>7</v>
      </c>
      <c r="B65" s="52" t="s">
        <v>125</v>
      </c>
      <c r="C65" s="102">
        <v>46</v>
      </c>
      <c r="D65" s="16">
        <v>11</v>
      </c>
      <c r="E65" s="2">
        <f t="shared" si="2"/>
        <v>0.2391304347826087</v>
      </c>
      <c r="F65" s="5">
        <v>18.346</v>
      </c>
      <c r="G65" s="5">
        <f t="shared" si="3"/>
        <v>201.806</v>
      </c>
      <c r="H65" s="3">
        <v>88</v>
      </c>
      <c r="I65" s="3"/>
      <c r="J65" t="s">
        <v>262</v>
      </c>
      <c r="K65">
        <v>1</v>
      </c>
    </row>
    <row r="66" spans="1:11" ht="14.25">
      <c r="A66" s="9">
        <v>74</v>
      </c>
      <c r="B66" s="52" t="s">
        <v>230</v>
      </c>
      <c r="C66" s="98">
        <v>20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I66" s="3"/>
      <c r="J66" t="s">
        <v>75</v>
      </c>
      <c r="K66">
        <v>15</v>
      </c>
    </row>
    <row r="67" spans="1:11" ht="14.25">
      <c r="A67" s="9">
        <v>16</v>
      </c>
      <c r="B67" s="52" t="s">
        <v>126</v>
      </c>
      <c r="C67" s="97">
        <v>212</v>
      </c>
      <c r="D67" s="16">
        <v>25</v>
      </c>
      <c r="E67" s="2">
        <f t="shared" si="2"/>
        <v>0.1179245283018868</v>
      </c>
      <c r="F67" s="5">
        <v>4.727</v>
      </c>
      <c r="G67" s="5">
        <f t="shared" si="3"/>
        <v>118.17500000000001</v>
      </c>
      <c r="H67" s="3">
        <v>70</v>
      </c>
      <c r="I67" s="3"/>
      <c r="J67" t="s">
        <v>66</v>
      </c>
      <c r="K67">
        <v>12</v>
      </c>
    </row>
    <row r="68" spans="1:11" ht="14.25">
      <c r="A68" s="13">
        <v>42</v>
      </c>
      <c r="B68" s="52" t="s">
        <v>231</v>
      </c>
      <c r="C68" s="97">
        <v>24</v>
      </c>
      <c r="D68" s="17">
        <v>1</v>
      </c>
      <c r="E68" s="2">
        <f t="shared" si="2"/>
        <v>0.041666666666666664</v>
      </c>
      <c r="F68" s="5">
        <v>30</v>
      </c>
      <c r="G68" s="5">
        <f t="shared" si="3"/>
        <v>30</v>
      </c>
      <c r="H68" s="3">
        <v>20</v>
      </c>
      <c r="I68" s="3"/>
      <c r="J68" t="s">
        <v>192</v>
      </c>
      <c r="K68">
        <v>1</v>
      </c>
    </row>
    <row r="69" spans="1:11" ht="14.25">
      <c r="A69" s="9">
        <v>28</v>
      </c>
      <c r="B69" s="52" t="s">
        <v>30</v>
      </c>
      <c r="C69" s="97">
        <v>316</v>
      </c>
      <c r="D69" s="17">
        <v>24</v>
      </c>
      <c r="E69" s="2">
        <f t="shared" si="2"/>
        <v>0.0759493670886076</v>
      </c>
      <c r="F69" s="5">
        <v>3.529</v>
      </c>
      <c r="G69" s="5">
        <f t="shared" si="3"/>
        <v>84.696</v>
      </c>
      <c r="H69" s="3">
        <v>46</v>
      </c>
      <c r="I69" s="3"/>
      <c r="J69" t="s">
        <v>193</v>
      </c>
      <c r="K69">
        <v>5</v>
      </c>
    </row>
    <row r="70" spans="1:11" ht="13.5" customHeight="1">
      <c r="A70" s="13">
        <v>75</v>
      </c>
      <c r="B70" s="52" t="s">
        <v>232</v>
      </c>
      <c r="C70" s="97">
        <v>35</v>
      </c>
      <c r="D70" s="16">
        <v>0</v>
      </c>
      <c r="E70" s="2">
        <f t="shared" si="2"/>
        <v>0</v>
      </c>
      <c r="F70" s="5">
        <v>23.299</v>
      </c>
      <c r="G70" s="5">
        <f t="shared" si="3"/>
        <v>0</v>
      </c>
      <c r="H70" s="3">
        <v>0</v>
      </c>
      <c r="I70" s="3"/>
      <c r="J70" t="s">
        <v>355</v>
      </c>
      <c r="K70">
        <v>2</v>
      </c>
    </row>
    <row r="71" spans="1:11" ht="14.25">
      <c r="A71" s="9">
        <v>19</v>
      </c>
      <c r="B71" s="52" t="s">
        <v>127</v>
      </c>
      <c r="C71" s="98">
        <v>102</v>
      </c>
      <c r="D71" s="16">
        <v>12</v>
      </c>
      <c r="E71" s="2">
        <f t="shared" si="2"/>
        <v>0.11764705882352941</v>
      </c>
      <c r="F71" s="5">
        <v>8.813</v>
      </c>
      <c r="G71" s="5">
        <f t="shared" si="3"/>
        <v>105.756</v>
      </c>
      <c r="H71" s="3">
        <v>64</v>
      </c>
      <c r="I71" s="3"/>
      <c r="J71" t="s">
        <v>68</v>
      </c>
      <c r="K71">
        <v>3</v>
      </c>
    </row>
    <row r="72" spans="1:11" ht="14.25">
      <c r="A72" s="9">
        <v>76</v>
      </c>
      <c r="B72" s="52" t="s">
        <v>26</v>
      </c>
      <c r="C72" s="97">
        <v>30</v>
      </c>
      <c r="D72" s="16">
        <v>0</v>
      </c>
      <c r="E72" s="2">
        <f t="shared" si="2"/>
        <v>0</v>
      </c>
      <c r="F72" s="5">
        <v>29.467</v>
      </c>
      <c r="G72" s="5">
        <f t="shared" si="3"/>
        <v>0</v>
      </c>
      <c r="H72" s="3">
        <v>0</v>
      </c>
      <c r="I72" s="3"/>
      <c r="J72" t="s">
        <v>69</v>
      </c>
      <c r="K72">
        <v>1</v>
      </c>
    </row>
    <row r="73" spans="1:11" ht="14.25">
      <c r="A73" s="13">
        <v>77</v>
      </c>
      <c r="B73" s="52" t="s">
        <v>128</v>
      </c>
      <c r="C73" s="98">
        <v>80</v>
      </c>
      <c r="D73" s="16">
        <v>0</v>
      </c>
      <c r="E73" s="2">
        <f aca="true" t="shared" si="4" ref="E73:E90">+D73/C73</f>
        <v>0</v>
      </c>
      <c r="F73" s="5">
        <v>10.763</v>
      </c>
      <c r="G73" s="5">
        <f aca="true" t="shared" si="5" ref="G73:G90">+F73*D73</f>
        <v>0</v>
      </c>
      <c r="H73" s="3">
        <v>0</v>
      </c>
      <c r="I73" s="3"/>
      <c r="J73" t="s">
        <v>162</v>
      </c>
      <c r="K73">
        <v>22</v>
      </c>
    </row>
    <row r="74" spans="1:11" ht="14.25">
      <c r="A74" s="9">
        <v>78</v>
      </c>
      <c r="B74" s="52" t="s">
        <v>129</v>
      </c>
      <c r="C74" s="98">
        <v>44</v>
      </c>
      <c r="D74" s="16">
        <v>0</v>
      </c>
      <c r="E74" s="2">
        <f t="shared" si="4"/>
        <v>0</v>
      </c>
      <c r="F74" s="5">
        <v>20.513</v>
      </c>
      <c r="G74" s="5">
        <f t="shared" si="5"/>
        <v>0</v>
      </c>
      <c r="H74" s="3">
        <v>0</v>
      </c>
      <c r="I74" s="3"/>
      <c r="J74" t="s">
        <v>70</v>
      </c>
      <c r="K74">
        <v>8</v>
      </c>
    </row>
    <row r="75" spans="1:11" ht="14.25">
      <c r="A75" s="9">
        <v>79</v>
      </c>
      <c r="B75" s="52" t="s">
        <v>130</v>
      </c>
      <c r="C75" s="98">
        <v>30</v>
      </c>
      <c r="D75" s="16">
        <v>0</v>
      </c>
      <c r="E75" s="2">
        <f t="shared" si="4"/>
        <v>0</v>
      </c>
      <c r="F75" s="5">
        <v>29.467</v>
      </c>
      <c r="G75" s="5">
        <f t="shared" si="5"/>
        <v>0</v>
      </c>
      <c r="H75" s="3">
        <v>0</v>
      </c>
      <c r="I75" s="3"/>
      <c r="J75" t="s">
        <v>163</v>
      </c>
      <c r="K75">
        <v>270</v>
      </c>
    </row>
    <row r="76" spans="1:11" ht="14.25">
      <c r="A76" s="9">
        <v>43</v>
      </c>
      <c r="B76" s="52" t="s">
        <v>131</v>
      </c>
      <c r="C76" s="98">
        <v>30</v>
      </c>
      <c r="D76" s="16">
        <v>1</v>
      </c>
      <c r="E76" s="2">
        <f t="shared" si="4"/>
        <v>0.03333333333333333</v>
      </c>
      <c r="F76" s="5">
        <v>29.467</v>
      </c>
      <c r="G76" s="5">
        <f t="shared" si="5"/>
        <v>29.467</v>
      </c>
      <c r="H76" s="3">
        <v>16</v>
      </c>
      <c r="I76" s="3"/>
      <c r="J76" t="s">
        <v>71</v>
      </c>
      <c r="K76">
        <v>38</v>
      </c>
    </row>
    <row r="77" spans="1:11" ht="14.25">
      <c r="A77" s="13">
        <v>50</v>
      </c>
      <c r="B77" s="52" t="s">
        <v>132</v>
      </c>
      <c r="C77" s="97">
        <v>290</v>
      </c>
      <c r="D77" s="16">
        <v>5</v>
      </c>
      <c r="E77" s="2">
        <f t="shared" si="4"/>
        <v>0.017241379310344827</v>
      </c>
      <c r="F77" s="5">
        <v>3.703</v>
      </c>
      <c r="G77" s="5">
        <f t="shared" si="5"/>
        <v>18.515</v>
      </c>
      <c r="H77" s="3">
        <v>10</v>
      </c>
      <c r="I77" s="3"/>
      <c r="J77" t="s">
        <v>211</v>
      </c>
      <c r="K77">
        <v>1</v>
      </c>
    </row>
    <row r="78" spans="1:11" ht="14.25">
      <c r="A78" s="9">
        <v>23</v>
      </c>
      <c r="B78" s="52" t="s">
        <v>133</v>
      </c>
      <c r="C78" s="98">
        <v>20</v>
      </c>
      <c r="D78" s="16">
        <v>3</v>
      </c>
      <c r="E78" s="2">
        <f t="shared" si="4"/>
        <v>0.15</v>
      </c>
      <c r="F78" s="5">
        <v>30</v>
      </c>
      <c r="G78" s="5">
        <f t="shared" si="5"/>
        <v>90</v>
      </c>
      <c r="H78" s="3">
        <v>56</v>
      </c>
      <c r="I78" s="3"/>
      <c r="J78" t="s">
        <v>72</v>
      </c>
      <c r="K78">
        <v>23</v>
      </c>
    </row>
    <row r="79" spans="1:11" ht="14.25">
      <c r="A79" s="9">
        <v>56</v>
      </c>
      <c r="B79" s="52" t="s">
        <v>134</v>
      </c>
      <c r="C79" s="97">
        <v>194</v>
      </c>
      <c r="D79" s="16">
        <v>1</v>
      </c>
      <c r="E79" s="2">
        <f t="shared" si="4"/>
        <v>0.005154639175257732</v>
      </c>
      <c r="F79" s="5">
        <v>5.118</v>
      </c>
      <c r="G79" s="5">
        <f t="shared" si="5"/>
        <v>5.118</v>
      </c>
      <c r="H79" s="3">
        <v>10</v>
      </c>
      <c r="I79" s="3"/>
      <c r="J79" t="s">
        <v>7</v>
      </c>
      <c r="K79">
        <v>5</v>
      </c>
    </row>
    <row r="80" spans="1:11" ht="14.25">
      <c r="A80" s="13">
        <v>15</v>
      </c>
      <c r="B80" s="52" t="s">
        <v>135</v>
      </c>
      <c r="C80" s="97">
        <v>55</v>
      </c>
      <c r="D80" s="16">
        <v>8</v>
      </c>
      <c r="E80" s="2">
        <f t="shared" si="4"/>
        <v>0.14545454545454545</v>
      </c>
      <c r="F80" s="5">
        <v>15.195</v>
      </c>
      <c r="G80" s="5">
        <f t="shared" si="5"/>
        <v>121.56</v>
      </c>
      <c r="H80" s="3">
        <v>72</v>
      </c>
      <c r="I80" s="3"/>
      <c r="J80" t="s">
        <v>356</v>
      </c>
      <c r="K80">
        <v>1</v>
      </c>
    </row>
    <row r="81" spans="1:11" ht="14.25">
      <c r="A81" s="13">
        <v>80</v>
      </c>
      <c r="B81" s="52" t="s">
        <v>136</v>
      </c>
      <c r="C81" s="98">
        <v>20</v>
      </c>
      <c r="D81" s="3">
        <v>0</v>
      </c>
      <c r="E81" s="2">
        <f t="shared" si="4"/>
        <v>0</v>
      </c>
      <c r="F81" s="5">
        <v>30</v>
      </c>
      <c r="G81" s="5">
        <f t="shared" si="5"/>
        <v>0</v>
      </c>
      <c r="H81" s="3">
        <v>0</v>
      </c>
      <c r="I81" s="3"/>
      <c r="J81" t="s">
        <v>19</v>
      </c>
      <c r="K81">
        <v>2</v>
      </c>
    </row>
    <row r="82" spans="1:11" ht="14.25">
      <c r="A82" s="9">
        <v>3</v>
      </c>
      <c r="B82" s="52" t="s">
        <v>27</v>
      </c>
      <c r="C82" s="97">
        <v>141</v>
      </c>
      <c r="D82" s="3">
        <v>38</v>
      </c>
      <c r="E82" s="2">
        <f t="shared" si="4"/>
        <v>0.2695035460992908</v>
      </c>
      <c r="F82" s="5">
        <v>6.584</v>
      </c>
      <c r="G82" s="5">
        <f t="shared" si="5"/>
        <v>250.19199999999998</v>
      </c>
      <c r="H82" s="3">
        <v>96</v>
      </c>
      <c r="I82" s="3"/>
      <c r="J82" t="s">
        <v>252</v>
      </c>
      <c r="K82">
        <v>9</v>
      </c>
    </row>
    <row r="83" spans="1:11" ht="14.25">
      <c r="A83" s="9">
        <v>18</v>
      </c>
      <c r="B83" s="52" t="s">
        <v>137</v>
      </c>
      <c r="C83" s="97">
        <v>206</v>
      </c>
      <c r="D83" s="3">
        <v>23</v>
      </c>
      <c r="E83" s="2">
        <f t="shared" si="4"/>
        <v>0.11165048543689321</v>
      </c>
      <c r="F83" s="5">
        <v>4.913</v>
      </c>
      <c r="G83" s="5">
        <f t="shared" si="5"/>
        <v>112.99900000000001</v>
      </c>
      <c r="H83" s="3">
        <v>66</v>
      </c>
      <c r="I83" s="3"/>
      <c r="J83" t="s">
        <v>170</v>
      </c>
      <c r="K83">
        <v>2</v>
      </c>
    </row>
    <row r="84" spans="1:11" ht="14.25">
      <c r="A84" s="9">
        <v>44</v>
      </c>
      <c r="B84" s="52" t="s">
        <v>7</v>
      </c>
      <c r="C84" s="98">
        <v>161</v>
      </c>
      <c r="D84" s="3">
        <v>5</v>
      </c>
      <c r="E84" s="2">
        <f t="shared" si="4"/>
        <v>0.031055900621118012</v>
      </c>
      <c r="F84" s="5">
        <v>5.888</v>
      </c>
      <c r="G84" s="5">
        <f t="shared" si="5"/>
        <v>29.439999999999998</v>
      </c>
      <c r="H84" s="3">
        <v>14</v>
      </c>
      <c r="I84" s="3"/>
      <c r="J84" t="s">
        <v>73</v>
      </c>
      <c r="K84">
        <v>30</v>
      </c>
    </row>
    <row r="85" spans="1:11" ht="14.25">
      <c r="A85" s="13">
        <v>55</v>
      </c>
      <c r="B85" s="52" t="s">
        <v>19</v>
      </c>
      <c r="C85" s="97">
        <v>203</v>
      </c>
      <c r="D85" s="3">
        <v>2</v>
      </c>
      <c r="E85" s="2">
        <f t="shared" si="4"/>
        <v>0.009852216748768473</v>
      </c>
      <c r="F85" s="5">
        <v>4.913</v>
      </c>
      <c r="G85" s="5">
        <f t="shared" si="5"/>
        <v>9.826</v>
      </c>
      <c r="H85" s="3">
        <v>10</v>
      </c>
      <c r="I85" s="3"/>
      <c r="J85" t="s">
        <v>357</v>
      </c>
      <c r="K85">
        <v>2</v>
      </c>
    </row>
    <row r="86" spans="1:11" ht="14.25">
      <c r="A86" s="13">
        <v>12</v>
      </c>
      <c r="B86" s="52" t="s">
        <v>234</v>
      </c>
      <c r="C86" s="98">
        <v>60</v>
      </c>
      <c r="D86" s="3">
        <v>9</v>
      </c>
      <c r="E86" s="2">
        <f t="shared" si="4"/>
        <v>0.15</v>
      </c>
      <c r="F86" s="5">
        <v>14.013</v>
      </c>
      <c r="G86" s="5">
        <f t="shared" si="5"/>
        <v>126.117</v>
      </c>
      <c r="H86" s="3">
        <v>78</v>
      </c>
      <c r="I86" s="3"/>
      <c r="J86" t="s">
        <v>342</v>
      </c>
      <c r="K86">
        <v>7</v>
      </c>
    </row>
    <row r="87" spans="1:11" ht="14.25">
      <c r="A87" s="9">
        <v>81</v>
      </c>
      <c r="B87" s="52" t="s">
        <v>185</v>
      </c>
      <c r="C87" s="98">
        <v>1</v>
      </c>
      <c r="D87" s="3">
        <v>0</v>
      </c>
      <c r="E87" s="2">
        <f t="shared" si="4"/>
        <v>0</v>
      </c>
      <c r="F87" s="5">
        <v>30</v>
      </c>
      <c r="G87" s="5">
        <f t="shared" si="5"/>
        <v>0</v>
      </c>
      <c r="H87" s="3">
        <v>0</v>
      </c>
      <c r="I87" s="3"/>
      <c r="J87" t="s">
        <v>165</v>
      </c>
      <c r="K87">
        <v>2</v>
      </c>
    </row>
    <row r="88" spans="1:9" ht="14.25">
      <c r="A88" s="9">
        <v>13</v>
      </c>
      <c r="B88" s="52" t="s">
        <v>138</v>
      </c>
      <c r="C88" s="98">
        <v>250</v>
      </c>
      <c r="D88" s="3">
        <v>30</v>
      </c>
      <c r="E88" s="2">
        <f t="shared" si="4"/>
        <v>0.12</v>
      </c>
      <c r="F88" s="5">
        <v>4.133</v>
      </c>
      <c r="G88" s="5">
        <f t="shared" si="5"/>
        <v>123.99</v>
      </c>
      <c r="H88" s="3">
        <v>76</v>
      </c>
      <c r="I88" s="3"/>
    </row>
    <row r="89" spans="1:8" ht="14.25">
      <c r="A89" s="13">
        <v>27</v>
      </c>
      <c r="B89" s="52" t="s">
        <v>233</v>
      </c>
      <c r="C89" s="97">
        <v>70</v>
      </c>
      <c r="D89" s="3">
        <v>7</v>
      </c>
      <c r="E89" s="2">
        <f t="shared" si="4"/>
        <v>0.1</v>
      </c>
      <c r="F89" s="5">
        <v>12.156</v>
      </c>
      <c r="G89" s="5">
        <f t="shared" si="5"/>
        <v>85.092</v>
      </c>
      <c r="H89" s="3">
        <v>48</v>
      </c>
    </row>
    <row r="90" spans="1:8" ht="14.25">
      <c r="A90" s="13">
        <v>82</v>
      </c>
      <c r="B90" s="52" t="s">
        <v>139</v>
      </c>
      <c r="C90" s="98">
        <v>60</v>
      </c>
      <c r="D90" s="3">
        <v>0</v>
      </c>
      <c r="E90" s="2">
        <f t="shared" si="4"/>
        <v>0</v>
      </c>
      <c r="F90" s="5">
        <v>14.013</v>
      </c>
      <c r="G90" s="5">
        <f t="shared" si="5"/>
        <v>0</v>
      </c>
      <c r="H90" s="3">
        <v>0</v>
      </c>
    </row>
    <row r="91" spans="6:8" ht="12.75">
      <c r="F91" s="2"/>
      <c r="G91"/>
      <c r="H91" s="5"/>
    </row>
    <row r="92" spans="5:8" ht="12.75">
      <c r="E92" s="14"/>
      <c r="F92" s="2"/>
      <c r="G92"/>
      <c r="H92" s="5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H9" sqref="H9:H90"/>
    </sheetView>
  </sheetViews>
  <sheetFormatPr defaultColWidth="9.140625" defaultRowHeight="12.75"/>
  <cols>
    <col min="1" max="1" width="5.28125" style="9" customWidth="1"/>
    <col min="2" max="2" width="26.28125" style="0" customWidth="1"/>
    <col min="3" max="3" width="9.140625" style="19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17.851562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8" s="1" customFormat="1" ht="12.75">
      <c r="A4" s="9"/>
      <c r="B4" s="1" t="s">
        <v>0</v>
      </c>
      <c r="C4" s="23"/>
      <c r="D4" s="1" t="s">
        <v>32</v>
      </c>
      <c r="F4" s="1" t="s">
        <v>331</v>
      </c>
      <c r="H4" s="21" t="s">
        <v>216</v>
      </c>
    </row>
    <row r="5" spans="1:3" s="1" customFormat="1" ht="12.75">
      <c r="A5" s="9"/>
      <c r="C5" s="23"/>
    </row>
    <row r="6" spans="1:6" s="1" customFormat="1" ht="12.75">
      <c r="A6" s="9"/>
      <c r="C6" s="23"/>
      <c r="F6" s="6"/>
    </row>
    <row r="7" spans="1:8" ht="12.75">
      <c r="A7" s="9" t="s">
        <v>10</v>
      </c>
      <c r="C7" s="30" t="s">
        <v>2</v>
      </c>
      <c r="D7" s="30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3:7" ht="12.75">
      <c r="C8" s="24"/>
      <c r="G8" s="9" t="s">
        <v>8</v>
      </c>
    </row>
    <row r="9" spans="1:11" ht="14.25">
      <c r="A9" s="9">
        <v>17</v>
      </c>
      <c r="B9" s="52" t="s">
        <v>141</v>
      </c>
      <c r="C9" s="98">
        <v>20</v>
      </c>
      <c r="D9" s="16">
        <v>5</v>
      </c>
      <c r="E9" s="2">
        <f aca="true" t="shared" si="0" ref="E9:E40">+D9/C9</f>
        <v>0.25</v>
      </c>
      <c r="F9" s="5">
        <v>30</v>
      </c>
      <c r="G9" s="5">
        <f aca="true" t="shared" si="1" ref="G9:G40">+F9*D9</f>
        <v>150</v>
      </c>
      <c r="H9" s="3">
        <v>68</v>
      </c>
      <c r="J9" t="s">
        <v>143</v>
      </c>
      <c r="K9">
        <v>15</v>
      </c>
    </row>
    <row r="10" spans="1:11" ht="14.25">
      <c r="A10" s="9">
        <v>40</v>
      </c>
      <c r="B10" s="52" t="s">
        <v>153</v>
      </c>
      <c r="C10" s="97">
        <v>803</v>
      </c>
      <c r="D10" s="16">
        <v>30</v>
      </c>
      <c r="E10" s="2">
        <f t="shared" si="0"/>
        <v>0.037359900373599</v>
      </c>
      <c r="F10" s="5">
        <v>1.988</v>
      </c>
      <c r="G10" s="5">
        <f t="shared" si="1"/>
        <v>59.64</v>
      </c>
      <c r="H10" s="3">
        <v>22</v>
      </c>
      <c r="J10" t="s">
        <v>202</v>
      </c>
      <c r="K10">
        <v>5</v>
      </c>
    </row>
    <row r="11" spans="1:11" ht="14.25">
      <c r="A11" s="9">
        <v>63</v>
      </c>
      <c r="B11" s="52" t="s">
        <v>86</v>
      </c>
      <c r="C11" s="98">
        <v>50</v>
      </c>
      <c r="D11" s="16">
        <v>0</v>
      </c>
      <c r="E11" s="2">
        <f t="shared" si="0"/>
        <v>0</v>
      </c>
      <c r="F11" s="5">
        <v>16.613</v>
      </c>
      <c r="G11" s="5">
        <f t="shared" si="1"/>
        <v>0</v>
      </c>
      <c r="H11" s="3">
        <v>0</v>
      </c>
      <c r="J11" t="s">
        <v>156</v>
      </c>
      <c r="K11">
        <v>30</v>
      </c>
    </row>
    <row r="12" spans="1:11" ht="14.25">
      <c r="A12" s="9">
        <v>1</v>
      </c>
      <c r="B12" s="52" t="s">
        <v>5</v>
      </c>
      <c r="C12" s="97">
        <v>62</v>
      </c>
      <c r="D12" s="16">
        <v>52</v>
      </c>
      <c r="E12" s="2">
        <f t="shared" si="0"/>
        <v>0.8387096774193549</v>
      </c>
      <c r="F12" s="5">
        <v>14.013</v>
      </c>
      <c r="G12" s="5">
        <f t="shared" si="1"/>
        <v>728.676</v>
      </c>
      <c r="H12" s="3">
        <v>100</v>
      </c>
      <c r="J12" t="s">
        <v>42</v>
      </c>
      <c r="K12">
        <v>1</v>
      </c>
    </row>
    <row r="13" spans="1:11" ht="14.25">
      <c r="A13" s="9">
        <v>64</v>
      </c>
      <c r="B13" s="52" t="s">
        <v>226</v>
      </c>
      <c r="C13" s="98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J13" t="s">
        <v>5</v>
      </c>
      <c r="K13">
        <v>52</v>
      </c>
    </row>
    <row r="14" spans="1:11" ht="14.25">
      <c r="A14" s="9">
        <v>47</v>
      </c>
      <c r="B14" s="52" t="s">
        <v>196</v>
      </c>
      <c r="C14" s="98">
        <v>180</v>
      </c>
      <c r="D14" s="16">
        <v>8</v>
      </c>
      <c r="E14" s="2">
        <f t="shared" si="0"/>
        <v>0.044444444444444446</v>
      </c>
      <c r="F14" s="5">
        <v>5.346</v>
      </c>
      <c r="G14" s="5">
        <f t="shared" si="1"/>
        <v>42.768</v>
      </c>
      <c r="H14" s="3">
        <v>10</v>
      </c>
      <c r="J14" t="s">
        <v>196</v>
      </c>
      <c r="K14">
        <v>8</v>
      </c>
    </row>
    <row r="15" spans="1:11" ht="14.25">
      <c r="A15" s="9">
        <v>45</v>
      </c>
      <c r="B15" s="52" t="s">
        <v>87</v>
      </c>
      <c r="C15" s="98">
        <v>350</v>
      </c>
      <c r="D15" s="16">
        <v>15</v>
      </c>
      <c r="E15" s="2">
        <f t="shared" si="0"/>
        <v>0.04285714285714286</v>
      </c>
      <c r="F15" s="5">
        <v>3.242</v>
      </c>
      <c r="G15" s="5">
        <f t="shared" si="1"/>
        <v>48.63</v>
      </c>
      <c r="H15" s="3">
        <v>12</v>
      </c>
      <c r="J15" t="s">
        <v>359</v>
      </c>
      <c r="K15">
        <v>1</v>
      </c>
    </row>
    <row r="16" spans="1:11" ht="14.25">
      <c r="A16" s="9">
        <v>52</v>
      </c>
      <c r="B16" s="52" t="s">
        <v>88</v>
      </c>
      <c r="C16" s="97">
        <v>30</v>
      </c>
      <c r="D16" s="16">
        <v>1</v>
      </c>
      <c r="E16" s="2">
        <f t="shared" si="0"/>
        <v>0.03333333333333333</v>
      </c>
      <c r="F16" s="5">
        <v>29.467</v>
      </c>
      <c r="G16" s="5">
        <f t="shared" si="1"/>
        <v>29.467</v>
      </c>
      <c r="H16" s="3">
        <v>10</v>
      </c>
      <c r="J16" t="s">
        <v>144</v>
      </c>
      <c r="K16">
        <v>1</v>
      </c>
    </row>
    <row r="17" spans="1:11" ht="14.25">
      <c r="A17" s="9">
        <v>48</v>
      </c>
      <c r="B17" s="52" t="s">
        <v>89</v>
      </c>
      <c r="C17" s="97">
        <v>241</v>
      </c>
      <c r="D17" s="16">
        <v>10</v>
      </c>
      <c r="E17" s="2">
        <f t="shared" si="0"/>
        <v>0.04149377593360996</v>
      </c>
      <c r="F17" s="5">
        <v>4.263</v>
      </c>
      <c r="G17" s="5">
        <f t="shared" si="1"/>
        <v>42.629999999999995</v>
      </c>
      <c r="H17" s="3">
        <v>10</v>
      </c>
      <c r="J17" t="s">
        <v>360</v>
      </c>
      <c r="K17">
        <v>1</v>
      </c>
    </row>
    <row r="18" spans="1:11" ht="14.25">
      <c r="A18" s="9">
        <v>2</v>
      </c>
      <c r="B18" s="52" t="s">
        <v>227</v>
      </c>
      <c r="C18" s="97">
        <v>42</v>
      </c>
      <c r="D18" s="16">
        <v>24</v>
      </c>
      <c r="E18" s="2">
        <f t="shared" si="0"/>
        <v>0.5714285714285714</v>
      </c>
      <c r="F18" s="5">
        <v>20.513</v>
      </c>
      <c r="G18" s="5">
        <f t="shared" si="1"/>
        <v>492.312</v>
      </c>
      <c r="H18" s="3">
        <v>98</v>
      </c>
      <c r="J18" t="s">
        <v>43</v>
      </c>
      <c r="K18">
        <v>10</v>
      </c>
    </row>
    <row r="19" spans="1:11" ht="14.25">
      <c r="A19" s="9">
        <v>31</v>
      </c>
      <c r="B19" s="52" t="s">
        <v>90</v>
      </c>
      <c r="C19" s="98">
        <v>30</v>
      </c>
      <c r="D19" s="16">
        <v>3</v>
      </c>
      <c r="E19" s="2">
        <f t="shared" si="0"/>
        <v>0.1</v>
      </c>
      <c r="F19" s="5">
        <v>29.467</v>
      </c>
      <c r="G19" s="5">
        <f t="shared" si="1"/>
        <v>88.401</v>
      </c>
      <c r="H19" s="3">
        <v>40</v>
      </c>
      <c r="J19" t="s">
        <v>243</v>
      </c>
      <c r="K19">
        <v>24</v>
      </c>
    </row>
    <row r="20" spans="1:11" ht="14.25">
      <c r="A20" s="9">
        <v>65</v>
      </c>
      <c r="B20" s="52" t="s">
        <v>91</v>
      </c>
      <c r="C20" s="98">
        <v>26</v>
      </c>
      <c r="D20" s="16">
        <v>0</v>
      </c>
      <c r="E20" s="2">
        <f t="shared" si="0"/>
        <v>0</v>
      </c>
      <c r="F20" s="5">
        <v>30</v>
      </c>
      <c r="G20" s="5">
        <f t="shared" si="1"/>
        <v>0</v>
      </c>
      <c r="H20" s="3">
        <v>0</v>
      </c>
      <c r="J20" t="s">
        <v>44</v>
      </c>
      <c r="K20">
        <v>3</v>
      </c>
    </row>
    <row r="21" spans="1:11" ht="14.25">
      <c r="A21" s="9">
        <v>16</v>
      </c>
      <c r="B21" s="52" t="s">
        <v>92</v>
      </c>
      <c r="C21" s="98">
        <v>278</v>
      </c>
      <c r="D21" s="16">
        <v>40</v>
      </c>
      <c r="E21" s="2">
        <f t="shared" si="0"/>
        <v>0.14388489208633093</v>
      </c>
      <c r="F21" s="5">
        <v>3.902</v>
      </c>
      <c r="G21" s="5">
        <f t="shared" si="1"/>
        <v>156.08</v>
      </c>
      <c r="H21" s="3">
        <v>70</v>
      </c>
      <c r="J21" t="s">
        <v>361</v>
      </c>
      <c r="K21">
        <v>1</v>
      </c>
    </row>
    <row r="22" spans="1:11" ht="14.25">
      <c r="A22" s="9">
        <v>13</v>
      </c>
      <c r="B22" s="52" t="s">
        <v>93</v>
      </c>
      <c r="C22" s="97">
        <v>416</v>
      </c>
      <c r="D22" s="16">
        <v>57</v>
      </c>
      <c r="E22" s="2">
        <f t="shared" si="0"/>
        <v>0.13701923076923078</v>
      </c>
      <c r="F22" s="5">
        <v>2.915</v>
      </c>
      <c r="G22" s="5">
        <f t="shared" si="1"/>
        <v>166.155</v>
      </c>
      <c r="H22" s="3">
        <v>76</v>
      </c>
      <c r="J22" t="s">
        <v>45</v>
      </c>
      <c r="K22">
        <v>40</v>
      </c>
    </row>
    <row r="23" spans="1:11" ht="14.25">
      <c r="A23" s="9">
        <v>15</v>
      </c>
      <c r="B23" s="52" t="s">
        <v>142</v>
      </c>
      <c r="C23" s="97">
        <v>46</v>
      </c>
      <c r="D23" s="16">
        <v>9</v>
      </c>
      <c r="E23" s="2">
        <f t="shared" si="0"/>
        <v>0.1956521739130435</v>
      </c>
      <c r="F23" s="5">
        <v>18.346</v>
      </c>
      <c r="G23" s="5">
        <f t="shared" si="1"/>
        <v>165.114</v>
      </c>
      <c r="H23" s="3">
        <v>72</v>
      </c>
      <c r="J23" t="s">
        <v>186</v>
      </c>
      <c r="K23">
        <v>57</v>
      </c>
    </row>
    <row r="24" spans="1:11" ht="14.25">
      <c r="A24" s="9">
        <v>66</v>
      </c>
      <c r="B24" s="94" t="s">
        <v>333</v>
      </c>
      <c r="C24" s="98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J24" t="s">
        <v>169</v>
      </c>
      <c r="K24">
        <v>9</v>
      </c>
    </row>
    <row r="25" spans="1:11" ht="14.25">
      <c r="A25" s="9">
        <v>44</v>
      </c>
      <c r="B25" s="52" t="s">
        <v>181</v>
      </c>
      <c r="C25" s="98">
        <v>51</v>
      </c>
      <c r="D25" s="16">
        <v>3</v>
      </c>
      <c r="E25" s="2">
        <f t="shared" si="0"/>
        <v>0.058823529411764705</v>
      </c>
      <c r="F25" s="5">
        <v>16.613</v>
      </c>
      <c r="G25" s="5">
        <f t="shared" si="1"/>
        <v>49.839</v>
      </c>
      <c r="H25" s="3">
        <v>14</v>
      </c>
      <c r="J25" t="s">
        <v>204</v>
      </c>
      <c r="K25">
        <v>3</v>
      </c>
    </row>
    <row r="26" spans="1:11" ht="14.25">
      <c r="A26" s="9">
        <v>46</v>
      </c>
      <c r="B26" s="52" t="s">
        <v>31</v>
      </c>
      <c r="C26" s="98">
        <v>70</v>
      </c>
      <c r="D26" s="16">
        <v>4</v>
      </c>
      <c r="E26" s="2">
        <f t="shared" si="0"/>
        <v>0.05714285714285714</v>
      </c>
      <c r="F26" s="5">
        <v>12.156</v>
      </c>
      <c r="G26" s="5">
        <f t="shared" si="1"/>
        <v>48.624</v>
      </c>
      <c r="H26" s="3">
        <v>10</v>
      </c>
      <c r="J26" t="s">
        <v>31</v>
      </c>
      <c r="K26">
        <v>4</v>
      </c>
    </row>
    <row r="27" spans="1:11" ht="14.25">
      <c r="A27" s="9">
        <v>67</v>
      </c>
      <c r="B27" s="52" t="s">
        <v>94</v>
      </c>
      <c r="C27" s="98">
        <v>1</v>
      </c>
      <c r="D27" s="16">
        <v>0</v>
      </c>
      <c r="E27" s="2">
        <f t="shared" si="0"/>
        <v>0</v>
      </c>
      <c r="F27" s="5">
        <v>30</v>
      </c>
      <c r="G27" s="5">
        <f t="shared" si="1"/>
        <v>0</v>
      </c>
      <c r="H27" s="3">
        <v>0</v>
      </c>
      <c r="J27" t="s">
        <v>76</v>
      </c>
      <c r="K27">
        <v>10</v>
      </c>
    </row>
    <row r="28" spans="1:11" ht="14.25">
      <c r="A28" s="9">
        <v>25</v>
      </c>
      <c r="B28" s="52" t="s">
        <v>95</v>
      </c>
      <c r="C28" s="98">
        <v>162</v>
      </c>
      <c r="D28" s="16">
        <v>17</v>
      </c>
      <c r="E28" s="2">
        <f t="shared" si="0"/>
        <v>0.10493827160493827</v>
      </c>
      <c r="F28" s="5">
        <v>5.888</v>
      </c>
      <c r="G28" s="5">
        <f t="shared" si="1"/>
        <v>100.096</v>
      </c>
      <c r="H28" s="3">
        <v>52</v>
      </c>
      <c r="J28" t="s">
        <v>46</v>
      </c>
      <c r="K28">
        <v>89</v>
      </c>
    </row>
    <row r="29" spans="1:11" ht="14.25">
      <c r="A29" s="9">
        <v>14</v>
      </c>
      <c r="B29" s="52" t="s">
        <v>171</v>
      </c>
      <c r="C29" s="98">
        <v>50</v>
      </c>
      <c r="D29" s="16">
        <v>10</v>
      </c>
      <c r="E29" s="2">
        <f t="shared" si="0"/>
        <v>0.2</v>
      </c>
      <c r="F29" s="5">
        <v>16.613</v>
      </c>
      <c r="G29" s="5">
        <f t="shared" si="1"/>
        <v>166.13</v>
      </c>
      <c r="H29" s="3">
        <v>74</v>
      </c>
      <c r="J29" t="s">
        <v>47</v>
      </c>
      <c r="K29">
        <v>5</v>
      </c>
    </row>
    <row r="30" spans="1:11" ht="14.25">
      <c r="A30" s="9">
        <v>5</v>
      </c>
      <c r="B30" s="52" t="s">
        <v>96</v>
      </c>
      <c r="C30" s="98">
        <v>308</v>
      </c>
      <c r="D30" s="16">
        <v>89</v>
      </c>
      <c r="E30" s="2">
        <f t="shared" si="0"/>
        <v>0.288961038961039</v>
      </c>
      <c r="F30" s="5">
        <v>3.613</v>
      </c>
      <c r="G30" s="5">
        <f t="shared" si="1"/>
        <v>321.557</v>
      </c>
      <c r="H30" s="3">
        <v>92</v>
      </c>
      <c r="J30" t="s">
        <v>49</v>
      </c>
      <c r="K30">
        <v>6</v>
      </c>
    </row>
    <row r="31" spans="1:11" ht="14.25">
      <c r="A31" s="9">
        <v>33</v>
      </c>
      <c r="B31" s="52" t="s">
        <v>97</v>
      </c>
      <c r="C31" s="98">
        <v>50</v>
      </c>
      <c r="D31" s="17">
        <v>5</v>
      </c>
      <c r="E31" s="2">
        <f t="shared" si="0"/>
        <v>0.1</v>
      </c>
      <c r="F31" s="5">
        <v>16.613</v>
      </c>
      <c r="G31" s="5">
        <f t="shared" si="1"/>
        <v>83.065</v>
      </c>
      <c r="H31" s="3">
        <v>36</v>
      </c>
      <c r="J31" t="s">
        <v>51</v>
      </c>
      <c r="K31">
        <v>1</v>
      </c>
    </row>
    <row r="32" spans="1:11" ht="14.25">
      <c r="A32" s="9">
        <v>68</v>
      </c>
      <c r="B32" s="52" t="s">
        <v>98</v>
      </c>
      <c r="C32" s="98">
        <v>20</v>
      </c>
      <c r="D32" s="16">
        <v>0</v>
      </c>
      <c r="E32" s="2">
        <f t="shared" si="0"/>
        <v>0</v>
      </c>
      <c r="F32" s="5">
        <v>30</v>
      </c>
      <c r="G32" s="5">
        <f t="shared" si="1"/>
        <v>0</v>
      </c>
      <c r="H32" s="3">
        <v>0</v>
      </c>
      <c r="J32" t="s">
        <v>187</v>
      </c>
      <c r="K32">
        <v>3</v>
      </c>
    </row>
    <row r="33" spans="1:11" ht="14.25">
      <c r="A33" s="9">
        <v>32</v>
      </c>
      <c r="B33" s="52" t="s">
        <v>167</v>
      </c>
      <c r="C33" s="98">
        <v>61</v>
      </c>
      <c r="D33" s="16">
        <v>6</v>
      </c>
      <c r="E33" s="2">
        <f t="shared" si="0"/>
        <v>0.09836065573770492</v>
      </c>
      <c r="F33" s="5">
        <v>14.013</v>
      </c>
      <c r="G33" s="5">
        <f t="shared" si="1"/>
        <v>84.078</v>
      </c>
      <c r="H33" s="3">
        <v>38</v>
      </c>
      <c r="J33" t="s">
        <v>188</v>
      </c>
      <c r="K33">
        <v>1</v>
      </c>
    </row>
    <row r="34" spans="1:11" ht="14.25">
      <c r="A34" s="9">
        <v>69</v>
      </c>
      <c r="B34" s="52" t="s">
        <v>99</v>
      </c>
      <c r="C34" s="98">
        <v>27</v>
      </c>
      <c r="D34" s="17">
        <v>0</v>
      </c>
      <c r="E34" s="2">
        <f t="shared" si="0"/>
        <v>0</v>
      </c>
      <c r="F34" s="5">
        <v>30</v>
      </c>
      <c r="G34" s="5">
        <f t="shared" si="1"/>
        <v>0</v>
      </c>
      <c r="H34" s="3">
        <v>0</v>
      </c>
      <c r="J34" t="s">
        <v>147</v>
      </c>
      <c r="K34">
        <v>11</v>
      </c>
    </row>
    <row r="35" spans="1:11" ht="14.25">
      <c r="A35" s="9">
        <v>70</v>
      </c>
      <c r="B35" s="52" t="s">
        <v>100</v>
      </c>
      <c r="C35" s="98">
        <v>166</v>
      </c>
      <c r="D35" s="16">
        <v>0</v>
      </c>
      <c r="E35" s="2">
        <f t="shared" si="0"/>
        <v>0</v>
      </c>
      <c r="F35" s="5">
        <v>5.74</v>
      </c>
      <c r="G35" s="5">
        <f t="shared" si="1"/>
        <v>0</v>
      </c>
      <c r="H35" s="3">
        <v>0</v>
      </c>
      <c r="J35" t="s">
        <v>362</v>
      </c>
      <c r="K35">
        <v>1</v>
      </c>
    </row>
    <row r="36" spans="1:11" ht="14.25">
      <c r="A36" s="9">
        <v>50</v>
      </c>
      <c r="B36" s="52" t="s">
        <v>101</v>
      </c>
      <c r="C36" s="98">
        <v>25</v>
      </c>
      <c r="D36" s="16">
        <v>1</v>
      </c>
      <c r="E36" s="2">
        <f t="shared" si="0"/>
        <v>0.04</v>
      </c>
      <c r="F36" s="5">
        <v>30</v>
      </c>
      <c r="G36" s="5">
        <f t="shared" si="1"/>
        <v>30</v>
      </c>
      <c r="H36" s="3">
        <v>10</v>
      </c>
      <c r="J36" t="s">
        <v>57</v>
      </c>
      <c r="K36">
        <v>11</v>
      </c>
    </row>
    <row r="37" spans="1:11" ht="14.25">
      <c r="A37" s="9">
        <v>71</v>
      </c>
      <c r="B37" s="52" t="s">
        <v>102</v>
      </c>
      <c r="C37" s="98">
        <v>68</v>
      </c>
      <c r="D37" s="16">
        <v>0</v>
      </c>
      <c r="E37" s="2">
        <f t="shared" si="0"/>
        <v>0</v>
      </c>
      <c r="F37" s="5">
        <v>13.013</v>
      </c>
      <c r="G37" s="5">
        <f t="shared" si="1"/>
        <v>0</v>
      </c>
      <c r="H37" s="3">
        <v>0</v>
      </c>
      <c r="J37" t="s">
        <v>157</v>
      </c>
      <c r="K37">
        <v>167</v>
      </c>
    </row>
    <row r="38" spans="1:11" ht="14.25">
      <c r="A38" s="9">
        <v>72</v>
      </c>
      <c r="B38" s="52" t="s">
        <v>103</v>
      </c>
      <c r="C38" s="98">
        <v>30</v>
      </c>
      <c r="D38" s="16">
        <v>0</v>
      </c>
      <c r="E38" s="2">
        <f t="shared" si="0"/>
        <v>0</v>
      </c>
      <c r="F38" s="5">
        <v>29.467</v>
      </c>
      <c r="G38" s="5">
        <f t="shared" si="1"/>
        <v>0</v>
      </c>
      <c r="H38" s="3">
        <v>0</v>
      </c>
      <c r="J38" t="s">
        <v>158</v>
      </c>
      <c r="K38">
        <v>6</v>
      </c>
    </row>
    <row r="39" spans="1:11" ht="14.25" customHeight="1">
      <c r="A39" s="9">
        <v>55</v>
      </c>
      <c r="B39" s="52" t="s">
        <v>104</v>
      </c>
      <c r="C39" s="98">
        <v>100</v>
      </c>
      <c r="D39" s="16">
        <v>3</v>
      </c>
      <c r="E39" s="2">
        <f t="shared" si="0"/>
        <v>0.03</v>
      </c>
      <c r="F39" s="5">
        <v>8.813</v>
      </c>
      <c r="G39" s="5">
        <f t="shared" si="1"/>
        <v>26.439</v>
      </c>
      <c r="H39" s="3">
        <v>10</v>
      </c>
      <c r="J39" t="s">
        <v>198</v>
      </c>
      <c r="K39">
        <v>2</v>
      </c>
    </row>
    <row r="40" spans="1:11" ht="14.25">
      <c r="A40" s="9">
        <v>30</v>
      </c>
      <c r="B40" s="52" t="s">
        <v>105</v>
      </c>
      <c r="C40" s="98">
        <v>114</v>
      </c>
      <c r="D40" s="16">
        <v>11</v>
      </c>
      <c r="E40" s="2">
        <f t="shared" si="0"/>
        <v>0.09649122807017543</v>
      </c>
      <c r="F40" s="5">
        <v>8.104</v>
      </c>
      <c r="G40" s="5">
        <f t="shared" si="1"/>
        <v>89.14399999999999</v>
      </c>
      <c r="H40" s="3">
        <v>42</v>
      </c>
      <c r="J40" t="s">
        <v>205</v>
      </c>
      <c r="K40">
        <v>1</v>
      </c>
    </row>
    <row r="41" spans="1:11" ht="14.25">
      <c r="A41" s="9">
        <v>73</v>
      </c>
      <c r="B41" s="52" t="s">
        <v>106</v>
      </c>
      <c r="C41" s="98">
        <v>20</v>
      </c>
      <c r="D41" s="16">
        <v>0</v>
      </c>
      <c r="E41" s="2">
        <f aca="true" t="shared" si="2" ref="E41:E72">+D41/C41</f>
        <v>0</v>
      </c>
      <c r="F41" s="5">
        <v>30</v>
      </c>
      <c r="G41" s="5">
        <f aca="true" t="shared" si="3" ref="G41:G72">+F41*D41</f>
        <v>0</v>
      </c>
      <c r="H41" s="3">
        <v>0</v>
      </c>
      <c r="J41" t="s">
        <v>238</v>
      </c>
      <c r="K41">
        <v>1</v>
      </c>
    </row>
    <row r="42" spans="1:11" ht="14.25">
      <c r="A42" s="9">
        <v>74</v>
      </c>
      <c r="B42" s="52" t="s">
        <v>107</v>
      </c>
      <c r="C42" s="98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59</v>
      </c>
      <c r="K42">
        <v>2</v>
      </c>
    </row>
    <row r="43" spans="1:11" ht="14.25">
      <c r="A43" s="9">
        <v>75</v>
      </c>
      <c r="B43" s="52" t="s">
        <v>108</v>
      </c>
      <c r="C43" s="98">
        <v>110</v>
      </c>
      <c r="D43" s="16">
        <v>0</v>
      </c>
      <c r="E43" s="2">
        <f t="shared" si="2"/>
        <v>0</v>
      </c>
      <c r="F43" s="5">
        <v>8.104</v>
      </c>
      <c r="G43" s="5">
        <f t="shared" si="3"/>
        <v>0</v>
      </c>
      <c r="H43" s="3">
        <v>0</v>
      </c>
      <c r="J43" t="s">
        <v>60</v>
      </c>
      <c r="K43">
        <v>13</v>
      </c>
    </row>
    <row r="44" spans="1:11" ht="14.25">
      <c r="A44" s="9">
        <v>21</v>
      </c>
      <c r="B44" s="52" t="s">
        <v>109</v>
      </c>
      <c r="C44" s="97">
        <v>74</v>
      </c>
      <c r="D44" s="16">
        <v>11</v>
      </c>
      <c r="E44" s="2">
        <f t="shared" si="2"/>
        <v>0.14864864864864866</v>
      </c>
      <c r="F44" s="5">
        <v>12.156</v>
      </c>
      <c r="G44" s="5">
        <f t="shared" si="3"/>
        <v>133.716</v>
      </c>
      <c r="H44" s="3">
        <v>60</v>
      </c>
      <c r="J44" t="s">
        <v>148</v>
      </c>
      <c r="K44">
        <v>33</v>
      </c>
    </row>
    <row r="45" spans="1:11" ht="14.25">
      <c r="A45" s="9">
        <v>3</v>
      </c>
      <c r="B45" s="52" t="s">
        <v>172</v>
      </c>
      <c r="C45" s="97">
        <v>524</v>
      </c>
      <c r="D45" s="16">
        <v>167</v>
      </c>
      <c r="E45" s="2">
        <f t="shared" si="2"/>
        <v>0.3187022900763359</v>
      </c>
      <c r="F45" s="5">
        <v>2.513</v>
      </c>
      <c r="G45" s="5">
        <f t="shared" si="3"/>
        <v>419.671</v>
      </c>
      <c r="H45" s="3">
        <v>96</v>
      </c>
      <c r="J45" t="s">
        <v>61</v>
      </c>
      <c r="K45">
        <v>3</v>
      </c>
    </row>
    <row r="46" spans="1:11" ht="14.25">
      <c r="A46" s="9">
        <v>20</v>
      </c>
      <c r="B46" s="52" t="s">
        <v>110</v>
      </c>
      <c r="C46" s="98">
        <v>35</v>
      </c>
      <c r="D46" s="16">
        <v>6</v>
      </c>
      <c r="E46" s="2">
        <f t="shared" si="2"/>
        <v>0.17142857142857143</v>
      </c>
      <c r="F46" s="5">
        <v>23.299</v>
      </c>
      <c r="G46" s="5">
        <f t="shared" si="3"/>
        <v>139.79399999999998</v>
      </c>
      <c r="H46" s="3">
        <v>62</v>
      </c>
      <c r="J46" t="s">
        <v>149</v>
      </c>
      <c r="K46">
        <v>2</v>
      </c>
    </row>
    <row r="47" spans="1:11" ht="14.25">
      <c r="A47" s="9">
        <v>53</v>
      </c>
      <c r="B47" s="52" t="s">
        <v>173</v>
      </c>
      <c r="C47" s="98">
        <v>60</v>
      </c>
      <c r="D47" s="16">
        <v>2</v>
      </c>
      <c r="E47" s="2">
        <f t="shared" si="2"/>
        <v>0.03333333333333333</v>
      </c>
      <c r="F47" s="5">
        <v>14.013</v>
      </c>
      <c r="G47" s="5">
        <f t="shared" si="3"/>
        <v>28.026</v>
      </c>
      <c r="H47" s="3">
        <v>10</v>
      </c>
      <c r="J47" t="s">
        <v>203</v>
      </c>
      <c r="K47">
        <v>1</v>
      </c>
    </row>
    <row r="48" spans="1:11" ht="14.25">
      <c r="A48" s="9">
        <v>6</v>
      </c>
      <c r="B48" s="52" t="s">
        <v>112</v>
      </c>
      <c r="C48" s="97">
        <v>95</v>
      </c>
      <c r="D48" s="16">
        <v>33</v>
      </c>
      <c r="E48" s="2">
        <f t="shared" si="2"/>
        <v>0.3473684210526316</v>
      </c>
      <c r="F48" s="5">
        <v>9.224</v>
      </c>
      <c r="G48" s="5">
        <f t="shared" si="3"/>
        <v>304.392</v>
      </c>
      <c r="H48" s="3">
        <v>90</v>
      </c>
      <c r="J48" t="s">
        <v>304</v>
      </c>
      <c r="K48">
        <v>1</v>
      </c>
    </row>
    <row r="49" spans="1:11" ht="14.25">
      <c r="A49" s="9">
        <v>51</v>
      </c>
      <c r="B49" s="52" t="s">
        <v>6</v>
      </c>
      <c r="C49" s="98">
        <v>20</v>
      </c>
      <c r="D49" s="16">
        <v>1</v>
      </c>
      <c r="E49" s="2">
        <f t="shared" si="2"/>
        <v>0.05</v>
      </c>
      <c r="F49" s="5">
        <v>30</v>
      </c>
      <c r="G49" s="5">
        <f t="shared" si="3"/>
        <v>30</v>
      </c>
      <c r="H49" s="3">
        <v>10</v>
      </c>
      <c r="J49" t="s">
        <v>150</v>
      </c>
      <c r="K49">
        <v>23</v>
      </c>
    </row>
    <row r="50" spans="1:11" ht="14.25">
      <c r="A50" s="9">
        <v>76</v>
      </c>
      <c r="B50" s="52" t="s">
        <v>83</v>
      </c>
      <c r="C50" s="98">
        <v>20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H50" s="3">
        <v>0</v>
      </c>
      <c r="J50" t="s">
        <v>77</v>
      </c>
      <c r="K50">
        <v>48</v>
      </c>
    </row>
    <row r="51" spans="1:11" ht="14.25">
      <c r="A51" s="9">
        <v>61</v>
      </c>
      <c r="B51" s="52" t="s">
        <v>229</v>
      </c>
      <c r="C51" s="98">
        <v>45</v>
      </c>
      <c r="D51" s="16">
        <v>1</v>
      </c>
      <c r="E51" s="2">
        <f t="shared" si="2"/>
        <v>0.022222222222222223</v>
      </c>
      <c r="F51" s="5">
        <v>18.346</v>
      </c>
      <c r="G51" s="5">
        <f t="shared" si="3"/>
        <v>18.346</v>
      </c>
      <c r="H51" s="3">
        <v>10</v>
      </c>
      <c r="J51" t="s">
        <v>363</v>
      </c>
      <c r="K51">
        <v>1</v>
      </c>
    </row>
    <row r="52" spans="1:11" ht="14.25">
      <c r="A52" s="9">
        <v>41</v>
      </c>
      <c r="B52" s="52" t="s">
        <v>113</v>
      </c>
      <c r="C52" s="98">
        <v>31</v>
      </c>
      <c r="D52" s="16">
        <v>2</v>
      </c>
      <c r="E52" s="2">
        <f t="shared" si="2"/>
        <v>0.06451612903225806</v>
      </c>
      <c r="F52" s="5">
        <v>29.467</v>
      </c>
      <c r="G52" s="5">
        <f t="shared" si="3"/>
        <v>58.934</v>
      </c>
      <c r="H52" s="3">
        <v>18</v>
      </c>
      <c r="J52" t="s">
        <v>351</v>
      </c>
      <c r="K52">
        <v>22</v>
      </c>
    </row>
    <row r="53" spans="1:11" ht="14.25">
      <c r="A53" s="9">
        <v>34</v>
      </c>
      <c r="B53" s="52" t="s">
        <v>114</v>
      </c>
      <c r="C53" s="97">
        <v>167</v>
      </c>
      <c r="D53" s="16">
        <v>13</v>
      </c>
      <c r="E53" s="2">
        <f t="shared" si="2"/>
        <v>0.07784431137724551</v>
      </c>
      <c r="F53" s="5">
        <v>5.74</v>
      </c>
      <c r="G53" s="5">
        <f t="shared" si="3"/>
        <v>74.62</v>
      </c>
      <c r="H53" s="3">
        <v>34</v>
      </c>
      <c r="J53" t="s">
        <v>62</v>
      </c>
      <c r="K53">
        <v>10</v>
      </c>
    </row>
    <row r="54" spans="1:11" ht="14.25">
      <c r="A54" s="9">
        <v>29</v>
      </c>
      <c r="B54" s="52" t="s">
        <v>116</v>
      </c>
      <c r="C54" s="98">
        <v>20</v>
      </c>
      <c r="D54" s="16">
        <v>3</v>
      </c>
      <c r="E54" s="2">
        <f t="shared" si="2"/>
        <v>0.15</v>
      </c>
      <c r="F54" s="5">
        <v>30</v>
      </c>
      <c r="G54" s="5">
        <f t="shared" si="3"/>
        <v>90</v>
      </c>
      <c r="H54" s="3">
        <v>44</v>
      </c>
      <c r="J54" t="s">
        <v>206</v>
      </c>
      <c r="K54">
        <v>26</v>
      </c>
    </row>
    <row r="55" spans="1:11" ht="14.25">
      <c r="A55" s="9">
        <v>37</v>
      </c>
      <c r="B55" s="52" t="s">
        <v>117</v>
      </c>
      <c r="C55" s="98">
        <v>20</v>
      </c>
      <c r="D55" s="16">
        <v>2</v>
      </c>
      <c r="E55" s="2">
        <f t="shared" si="2"/>
        <v>0.1</v>
      </c>
      <c r="F55" s="5">
        <v>30</v>
      </c>
      <c r="G55" s="5">
        <f t="shared" si="3"/>
        <v>60</v>
      </c>
      <c r="H55" s="3">
        <v>26</v>
      </c>
      <c r="J55" t="s">
        <v>63</v>
      </c>
      <c r="K55">
        <v>2</v>
      </c>
    </row>
    <row r="56" spans="1:11" ht="14.25">
      <c r="A56" s="9">
        <v>62</v>
      </c>
      <c r="B56" s="52" t="s">
        <v>334</v>
      </c>
      <c r="C56" s="98">
        <v>45</v>
      </c>
      <c r="D56" s="16">
        <v>1</v>
      </c>
      <c r="E56" s="2">
        <f t="shared" si="2"/>
        <v>0.022222222222222223</v>
      </c>
      <c r="F56" s="5">
        <v>18.346</v>
      </c>
      <c r="G56" s="5">
        <f t="shared" si="3"/>
        <v>18.346</v>
      </c>
      <c r="H56" s="3">
        <v>10</v>
      </c>
      <c r="J56" t="s">
        <v>160</v>
      </c>
      <c r="K56">
        <v>7</v>
      </c>
    </row>
    <row r="57" spans="1:11" ht="14.25">
      <c r="A57" s="9">
        <v>23</v>
      </c>
      <c r="B57" s="52" t="s">
        <v>119</v>
      </c>
      <c r="C57" s="98">
        <v>555</v>
      </c>
      <c r="D57" s="16">
        <v>48</v>
      </c>
      <c r="E57" s="2">
        <f t="shared" si="2"/>
        <v>0.08648648648648649</v>
      </c>
      <c r="F57" s="5">
        <v>2.431</v>
      </c>
      <c r="G57" s="5">
        <f t="shared" si="3"/>
        <v>116.688</v>
      </c>
      <c r="H57" s="3">
        <v>56</v>
      </c>
      <c r="J57" t="s">
        <v>261</v>
      </c>
      <c r="K57">
        <v>1</v>
      </c>
    </row>
    <row r="58" spans="1:11" ht="14.25">
      <c r="A58" s="9">
        <v>18</v>
      </c>
      <c r="B58" s="52" t="s">
        <v>120</v>
      </c>
      <c r="C58" s="97">
        <v>148</v>
      </c>
      <c r="D58" s="16">
        <v>23</v>
      </c>
      <c r="E58" s="2">
        <f t="shared" si="2"/>
        <v>0.1554054054054054</v>
      </c>
      <c r="F58" s="5">
        <v>6.392</v>
      </c>
      <c r="G58" s="5">
        <f t="shared" si="3"/>
        <v>147.01600000000002</v>
      </c>
      <c r="H58" s="3">
        <v>66</v>
      </c>
      <c r="J58" t="s">
        <v>190</v>
      </c>
      <c r="K58">
        <v>1</v>
      </c>
    </row>
    <row r="59" spans="1:11" ht="14.25">
      <c r="A59" s="9">
        <v>22</v>
      </c>
      <c r="B59" s="52" t="s">
        <v>121</v>
      </c>
      <c r="C59" s="97">
        <v>71</v>
      </c>
      <c r="D59" s="16">
        <v>10</v>
      </c>
      <c r="E59" s="2">
        <f t="shared" si="2"/>
        <v>0.14084507042253522</v>
      </c>
      <c r="F59" s="5">
        <v>12.156</v>
      </c>
      <c r="G59" s="5">
        <f t="shared" si="3"/>
        <v>121.56</v>
      </c>
      <c r="H59" s="3">
        <v>58</v>
      </c>
      <c r="J59" t="s">
        <v>64</v>
      </c>
      <c r="K59">
        <v>46</v>
      </c>
    </row>
    <row r="60" spans="1:11" ht="14.25">
      <c r="A60" s="9">
        <v>7</v>
      </c>
      <c r="B60" s="52" t="s">
        <v>183</v>
      </c>
      <c r="C60" s="98">
        <v>80</v>
      </c>
      <c r="D60" s="16">
        <v>26</v>
      </c>
      <c r="E60" s="2">
        <f t="shared" si="2"/>
        <v>0.325</v>
      </c>
      <c r="F60" s="5">
        <v>10.763</v>
      </c>
      <c r="G60" s="5">
        <f t="shared" si="3"/>
        <v>279.838</v>
      </c>
      <c r="H60" s="3">
        <v>88</v>
      </c>
      <c r="J60" t="s">
        <v>199</v>
      </c>
      <c r="K60">
        <v>25</v>
      </c>
    </row>
    <row r="61" spans="1:11" ht="14.25">
      <c r="A61" s="9">
        <v>38</v>
      </c>
      <c r="B61" s="52" t="s">
        <v>122</v>
      </c>
      <c r="C61" s="98">
        <v>25</v>
      </c>
      <c r="D61" s="16">
        <v>2</v>
      </c>
      <c r="E61" s="2">
        <f t="shared" si="2"/>
        <v>0.08</v>
      </c>
      <c r="F61" s="5">
        <v>30</v>
      </c>
      <c r="G61" s="5">
        <f t="shared" si="3"/>
        <v>60</v>
      </c>
      <c r="H61" s="3">
        <v>26</v>
      </c>
      <c r="J61" t="s">
        <v>65</v>
      </c>
      <c r="K61">
        <v>12</v>
      </c>
    </row>
    <row r="62" spans="1:11" ht="14.25">
      <c r="A62" s="9">
        <v>57</v>
      </c>
      <c r="B62" s="52" t="s">
        <v>270</v>
      </c>
      <c r="C62" s="98">
        <v>40</v>
      </c>
      <c r="D62" s="16">
        <v>1</v>
      </c>
      <c r="E62" s="2">
        <f t="shared" si="2"/>
        <v>0.025</v>
      </c>
      <c r="F62" s="5">
        <v>20.513</v>
      </c>
      <c r="G62" s="5">
        <f t="shared" si="3"/>
        <v>20.513</v>
      </c>
      <c r="H62" s="3">
        <v>10</v>
      </c>
      <c r="J62" t="s">
        <v>151</v>
      </c>
      <c r="K62">
        <v>21</v>
      </c>
    </row>
    <row r="63" spans="1:11" ht="14.25">
      <c r="A63" s="9">
        <v>11</v>
      </c>
      <c r="B63" s="52" t="s">
        <v>124</v>
      </c>
      <c r="C63" s="98">
        <v>211</v>
      </c>
      <c r="D63" s="16">
        <v>46</v>
      </c>
      <c r="E63" s="2">
        <f t="shared" si="2"/>
        <v>0.21800947867298578</v>
      </c>
      <c r="F63" s="5">
        <v>4.727</v>
      </c>
      <c r="G63" s="5">
        <f t="shared" si="3"/>
        <v>217.442</v>
      </c>
      <c r="H63" s="3">
        <v>80</v>
      </c>
      <c r="J63" t="s">
        <v>191</v>
      </c>
      <c r="K63">
        <v>33</v>
      </c>
    </row>
    <row r="64" spans="1:11" ht="14.25">
      <c r="A64" s="9">
        <v>28</v>
      </c>
      <c r="B64" s="52" t="s">
        <v>155</v>
      </c>
      <c r="C64" s="98">
        <v>304</v>
      </c>
      <c r="D64" s="16">
        <v>25</v>
      </c>
      <c r="E64" s="2">
        <f t="shared" si="2"/>
        <v>0.08223684210526316</v>
      </c>
      <c r="F64" s="5">
        <v>3.613</v>
      </c>
      <c r="G64" s="5">
        <f t="shared" si="3"/>
        <v>90.325</v>
      </c>
      <c r="H64" s="3">
        <v>46</v>
      </c>
      <c r="J64" t="s">
        <v>341</v>
      </c>
      <c r="K64">
        <v>1</v>
      </c>
    </row>
    <row r="65" spans="1:11" ht="14.25">
      <c r="A65" s="9">
        <v>10</v>
      </c>
      <c r="B65" s="52" t="s">
        <v>125</v>
      </c>
      <c r="C65" s="103">
        <v>46</v>
      </c>
      <c r="D65" s="16">
        <v>12</v>
      </c>
      <c r="E65" s="2">
        <f t="shared" si="2"/>
        <v>0.2608695652173913</v>
      </c>
      <c r="F65" s="5">
        <v>18.346</v>
      </c>
      <c r="G65" s="5">
        <f t="shared" si="3"/>
        <v>220.152</v>
      </c>
      <c r="H65" s="3">
        <v>82</v>
      </c>
      <c r="J65" t="s">
        <v>75</v>
      </c>
      <c r="K65">
        <v>17</v>
      </c>
    </row>
    <row r="66" spans="1:11" ht="14.25">
      <c r="A66" s="9">
        <v>77</v>
      </c>
      <c r="B66" s="52" t="s">
        <v>230</v>
      </c>
      <c r="C66" s="98">
        <v>20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J66" t="s">
        <v>66</v>
      </c>
      <c r="K66">
        <v>16</v>
      </c>
    </row>
    <row r="67" spans="1:11" ht="14.25">
      <c r="A67" s="9">
        <v>26</v>
      </c>
      <c r="B67" s="52" t="s">
        <v>126</v>
      </c>
      <c r="C67" s="97">
        <v>213</v>
      </c>
      <c r="D67" s="16">
        <v>21</v>
      </c>
      <c r="E67" s="2">
        <f t="shared" si="2"/>
        <v>0.09859154929577464</v>
      </c>
      <c r="F67" s="5">
        <v>4.727</v>
      </c>
      <c r="G67" s="5">
        <f t="shared" si="3"/>
        <v>99.26700000000001</v>
      </c>
      <c r="H67" s="3">
        <v>50</v>
      </c>
      <c r="J67" t="s">
        <v>152</v>
      </c>
      <c r="K67">
        <v>2</v>
      </c>
    </row>
    <row r="68" spans="1:11" ht="14.25">
      <c r="A68" s="9">
        <v>78</v>
      </c>
      <c r="B68" s="52" t="s">
        <v>231</v>
      </c>
      <c r="C68" s="98">
        <v>24</v>
      </c>
      <c r="D68" s="17">
        <v>0</v>
      </c>
      <c r="E68" s="2">
        <f t="shared" si="2"/>
        <v>0</v>
      </c>
      <c r="F68" s="5">
        <v>30</v>
      </c>
      <c r="G68" s="5">
        <f t="shared" si="3"/>
        <v>0</v>
      </c>
      <c r="H68" s="3">
        <v>0</v>
      </c>
      <c r="J68" t="s">
        <v>253</v>
      </c>
      <c r="K68">
        <v>1</v>
      </c>
    </row>
    <row r="69" spans="1:11" ht="13.5" customHeight="1">
      <c r="A69" s="9">
        <v>24</v>
      </c>
      <c r="B69" s="52" t="s">
        <v>30</v>
      </c>
      <c r="C69" s="98">
        <v>316</v>
      </c>
      <c r="D69" s="17">
        <v>33</v>
      </c>
      <c r="E69" s="2">
        <f t="shared" si="2"/>
        <v>0.10443037974683544</v>
      </c>
      <c r="F69" s="5">
        <v>3.529</v>
      </c>
      <c r="G69" s="5">
        <f t="shared" si="3"/>
        <v>116.457</v>
      </c>
      <c r="H69" s="3">
        <v>54</v>
      </c>
      <c r="J69" t="s">
        <v>192</v>
      </c>
      <c r="K69">
        <v>2</v>
      </c>
    </row>
    <row r="70" spans="1:11" ht="14.25">
      <c r="A70" s="9">
        <v>56</v>
      </c>
      <c r="B70" s="52" t="s">
        <v>232</v>
      </c>
      <c r="C70" s="98">
        <v>35</v>
      </c>
      <c r="D70" s="16">
        <v>1</v>
      </c>
      <c r="E70" s="2">
        <f t="shared" si="2"/>
        <v>0.02857142857142857</v>
      </c>
      <c r="F70" s="5">
        <v>23.299</v>
      </c>
      <c r="G70" s="5">
        <f t="shared" si="3"/>
        <v>23.299</v>
      </c>
      <c r="H70" s="3">
        <v>10</v>
      </c>
      <c r="J70" t="s">
        <v>193</v>
      </c>
      <c r="K70">
        <v>11</v>
      </c>
    </row>
    <row r="71" spans="1:11" ht="14.25">
      <c r="A71" s="9">
        <v>19</v>
      </c>
      <c r="B71" s="52" t="s">
        <v>127</v>
      </c>
      <c r="C71" s="98">
        <v>102</v>
      </c>
      <c r="D71" s="16">
        <v>16</v>
      </c>
      <c r="E71" s="2">
        <f t="shared" si="2"/>
        <v>0.1568627450980392</v>
      </c>
      <c r="F71" s="5">
        <v>8.813</v>
      </c>
      <c r="G71" s="5">
        <f t="shared" si="3"/>
        <v>141.008</v>
      </c>
      <c r="H71" s="3">
        <v>64</v>
      </c>
      <c r="J71" t="s">
        <v>161</v>
      </c>
      <c r="K71">
        <v>1</v>
      </c>
    </row>
    <row r="72" spans="1:11" ht="14.25">
      <c r="A72" s="9">
        <v>42</v>
      </c>
      <c r="B72" s="52" t="s">
        <v>26</v>
      </c>
      <c r="C72" s="98">
        <v>30</v>
      </c>
      <c r="D72" s="16">
        <v>2</v>
      </c>
      <c r="E72" s="2">
        <f t="shared" si="2"/>
        <v>0.06666666666666667</v>
      </c>
      <c r="F72" s="5">
        <v>29.467</v>
      </c>
      <c r="G72" s="5">
        <f t="shared" si="3"/>
        <v>58.934</v>
      </c>
      <c r="H72" s="3">
        <v>18</v>
      </c>
      <c r="J72" t="s">
        <v>68</v>
      </c>
      <c r="K72">
        <v>2</v>
      </c>
    </row>
    <row r="73" spans="1:11" ht="14.25">
      <c r="A73" s="9">
        <v>79</v>
      </c>
      <c r="B73" s="52" t="s">
        <v>128</v>
      </c>
      <c r="C73" s="98">
        <v>80</v>
      </c>
      <c r="D73" s="16">
        <v>0</v>
      </c>
      <c r="E73" s="2">
        <f aca="true" t="shared" si="4" ref="E73:E90">+D73/C73</f>
        <v>0</v>
      </c>
      <c r="F73" s="5">
        <v>10.763</v>
      </c>
      <c r="G73" s="5">
        <f aca="true" t="shared" si="5" ref="G73:G90">+F73*D73</f>
        <v>0</v>
      </c>
      <c r="H73" s="3">
        <v>0</v>
      </c>
      <c r="J73" t="s">
        <v>69</v>
      </c>
      <c r="K73">
        <v>4</v>
      </c>
    </row>
    <row r="74" spans="1:11" ht="14.25">
      <c r="A74" s="9">
        <v>58</v>
      </c>
      <c r="B74" s="52" t="s">
        <v>129</v>
      </c>
      <c r="C74" s="98">
        <v>44</v>
      </c>
      <c r="D74" s="16">
        <v>1</v>
      </c>
      <c r="E74" s="2">
        <f t="shared" si="4"/>
        <v>0.022727272727272728</v>
      </c>
      <c r="F74" s="5">
        <v>20.513</v>
      </c>
      <c r="G74" s="5">
        <f t="shared" si="5"/>
        <v>20.513</v>
      </c>
      <c r="H74" s="3">
        <v>10</v>
      </c>
      <c r="J74" t="s">
        <v>70</v>
      </c>
      <c r="K74">
        <v>15</v>
      </c>
    </row>
    <row r="75" spans="1:11" ht="14.25">
      <c r="A75" s="9">
        <v>80</v>
      </c>
      <c r="B75" s="52" t="s">
        <v>130</v>
      </c>
      <c r="C75" s="98">
        <v>30</v>
      </c>
      <c r="D75" s="16">
        <v>0</v>
      </c>
      <c r="E75" s="2">
        <f t="shared" si="4"/>
        <v>0</v>
      </c>
      <c r="F75" s="5">
        <v>29.467</v>
      </c>
      <c r="G75" s="5">
        <f t="shared" si="5"/>
        <v>0</v>
      </c>
      <c r="H75" s="3">
        <v>0</v>
      </c>
      <c r="J75" t="s">
        <v>163</v>
      </c>
      <c r="K75">
        <v>488</v>
      </c>
    </row>
    <row r="76" spans="1:11" ht="14.25">
      <c r="A76" s="9">
        <v>43</v>
      </c>
      <c r="B76" s="52" t="s">
        <v>131</v>
      </c>
      <c r="C76" s="98">
        <v>30</v>
      </c>
      <c r="D76" s="16">
        <v>2</v>
      </c>
      <c r="E76" s="2">
        <f t="shared" si="4"/>
        <v>0.06666666666666667</v>
      </c>
      <c r="F76" s="5">
        <v>29.467</v>
      </c>
      <c r="G76" s="5">
        <f t="shared" si="5"/>
        <v>58.934</v>
      </c>
      <c r="H76" s="3">
        <v>18</v>
      </c>
      <c r="J76" t="s">
        <v>71</v>
      </c>
      <c r="K76">
        <v>63</v>
      </c>
    </row>
    <row r="77" spans="1:11" ht="14.25">
      <c r="A77" s="9">
        <v>49</v>
      </c>
      <c r="B77" s="52" t="s">
        <v>132</v>
      </c>
      <c r="C77" s="98">
        <v>290</v>
      </c>
      <c r="D77" s="16">
        <v>11</v>
      </c>
      <c r="E77" s="2">
        <f t="shared" si="4"/>
        <v>0.03793103448275862</v>
      </c>
      <c r="F77" s="5">
        <v>3.703</v>
      </c>
      <c r="G77" s="5">
        <f t="shared" si="5"/>
        <v>40.733</v>
      </c>
      <c r="H77" s="3">
        <v>10</v>
      </c>
      <c r="J77" t="s">
        <v>72</v>
      </c>
      <c r="K77">
        <v>39</v>
      </c>
    </row>
    <row r="78" spans="1:11" ht="14.25">
      <c r="A78" s="9">
        <v>39</v>
      </c>
      <c r="B78" s="52" t="s">
        <v>133</v>
      </c>
      <c r="C78" s="98">
        <v>20</v>
      </c>
      <c r="D78" s="16">
        <v>2</v>
      </c>
      <c r="E78" s="2">
        <f t="shared" si="4"/>
        <v>0.1</v>
      </c>
      <c r="F78" s="5">
        <v>30</v>
      </c>
      <c r="G78" s="5">
        <f t="shared" si="5"/>
        <v>60</v>
      </c>
      <c r="H78" s="3">
        <v>26</v>
      </c>
      <c r="J78" t="s">
        <v>7</v>
      </c>
      <c r="K78">
        <v>12</v>
      </c>
    </row>
    <row r="79" spans="1:11" ht="14.25">
      <c r="A79" s="9">
        <v>60</v>
      </c>
      <c r="B79" s="52" t="s">
        <v>134</v>
      </c>
      <c r="C79" s="97">
        <v>214</v>
      </c>
      <c r="D79" s="16">
        <v>4</v>
      </c>
      <c r="E79" s="2">
        <f t="shared" si="4"/>
        <v>0.018691588785046728</v>
      </c>
      <c r="F79" s="5">
        <v>4.727</v>
      </c>
      <c r="G79" s="5">
        <f t="shared" si="5"/>
        <v>18.908</v>
      </c>
      <c r="H79" s="3">
        <v>10</v>
      </c>
      <c r="J79" t="s">
        <v>19</v>
      </c>
      <c r="K79">
        <v>4</v>
      </c>
    </row>
    <row r="80" spans="1:11" ht="14.25">
      <c r="A80" s="9">
        <v>8</v>
      </c>
      <c r="B80" s="52" t="s">
        <v>135</v>
      </c>
      <c r="C80" s="98">
        <v>55</v>
      </c>
      <c r="D80" s="16">
        <v>15</v>
      </c>
      <c r="E80" s="2">
        <f t="shared" si="4"/>
        <v>0.2727272727272727</v>
      </c>
      <c r="F80" s="5">
        <v>15.195</v>
      </c>
      <c r="G80" s="5">
        <f t="shared" si="5"/>
        <v>227.925</v>
      </c>
      <c r="H80" s="3">
        <v>86</v>
      </c>
      <c r="J80" t="s">
        <v>252</v>
      </c>
      <c r="K80">
        <v>16</v>
      </c>
    </row>
    <row r="81" spans="1:11" ht="14.25">
      <c r="A81" s="9">
        <v>81</v>
      </c>
      <c r="B81" s="52" t="s">
        <v>136</v>
      </c>
      <c r="C81" s="98">
        <v>20</v>
      </c>
      <c r="D81" s="3">
        <v>0</v>
      </c>
      <c r="E81" s="2">
        <f t="shared" si="4"/>
        <v>0</v>
      </c>
      <c r="F81" s="5">
        <v>30</v>
      </c>
      <c r="G81" s="5">
        <f t="shared" si="5"/>
        <v>0</v>
      </c>
      <c r="H81" s="3">
        <v>0</v>
      </c>
      <c r="J81" t="s">
        <v>73</v>
      </c>
      <c r="K81">
        <v>23</v>
      </c>
    </row>
    <row r="82" spans="1:11" ht="14.25">
      <c r="A82" s="9">
        <v>4</v>
      </c>
      <c r="B82" s="52" t="s">
        <v>27</v>
      </c>
      <c r="C82" s="98">
        <v>141</v>
      </c>
      <c r="D82" s="3">
        <v>63</v>
      </c>
      <c r="E82" s="2">
        <f t="shared" si="4"/>
        <v>0.44680851063829785</v>
      </c>
      <c r="F82" s="5">
        <v>6.584</v>
      </c>
      <c r="G82" s="5">
        <f t="shared" si="5"/>
        <v>414.792</v>
      </c>
      <c r="H82" s="3">
        <v>94</v>
      </c>
      <c r="J82" t="s">
        <v>194</v>
      </c>
      <c r="K82">
        <v>3</v>
      </c>
    </row>
    <row r="83" spans="1:11" ht="14.25">
      <c r="A83" s="9">
        <v>12</v>
      </c>
      <c r="B83" s="52" t="s">
        <v>137</v>
      </c>
      <c r="C83" s="97">
        <v>227</v>
      </c>
      <c r="D83" s="3">
        <v>39</v>
      </c>
      <c r="E83" s="2">
        <f t="shared" si="4"/>
        <v>0.17180616740088106</v>
      </c>
      <c r="F83" s="5">
        <v>4.558</v>
      </c>
      <c r="G83" s="5">
        <f t="shared" si="5"/>
        <v>177.762</v>
      </c>
      <c r="H83" s="3">
        <v>78</v>
      </c>
      <c r="J83" t="s">
        <v>342</v>
      </c>
      <c r="K83">
        <v>5</v>
      </c>
    </row>
    <row r="84" spans="1:11" ht="14.25">
      <c r="A84" s="9">
        <v>35</v>
      </c>
      <c r="B84" s="52" t="s">
        <v>7</v>
      </c>
      <c r="C84" s="98">
        <v>161</v>
      </c>
      <c r="D84" s="3">
        <v>12</v>
      </c>
      <c r="E84" s="2">
        <f t="shared" si="4"/>
        <v>0.07453416149068323</v>
      </c>
      <c r="F84" s="5">
        <v>5.888</v>
      </c>
      <c r="G84" s="5">
        <f t="shared" si="5"/>
        <v>70.656</v>
      </c>
      <c r="H84" s="3">
        <v>32</v>
      </c>
      <c r="J84" t="s">
        <v>165</v>
      </c>
      <c r="K84">
        <v>1</v>
      </c>
    </row>
    <row r="85" spans="1:11" ht="14.25">
      <c r="A85" s="9">
        <v>59</v>
      </c>
      <c r="B85" s="52" t="s">
        <v>19</v>
      </c>
      <c r="C85" s="97">
        <v>205</v>
      </c>
      <c r="D85" s="3">
        <v>4</v>
      </c>
      <c r="E85" s="2">
        <f t="shared" si="4"/>
        <v>0.01951219512195122</v>
      </c>
      <c r="F85" s="5">
        <v>4.913</v>
      </c>
      <c r="G85" s="5">
        <f t="shared" si="5"/>
        <v>19.652</v>
      </c>
      <c r="H85" s="3">
        <v>10</v>
      </c>
      <c r="J85" t="s">
        <v>74</v>
      </c>
      <c r="K85">
        <v>2</v>
      </c>
    </row>
    <row r="86" spans="1:8" ht="14.25">
      <c r="A86" s="9">
        <v>9</v>
      </c>
      <c r="B86" s="52" t="s">
        <v>234</v>
      </c>
      <c r="C86" s="98">
        <v>60</v>
      </c>
      <c r="D86" s="3">
        <v>16</v>
      </c>
      <c r="E86" s="2">
        <f t="shared" si="4"/>
        <v>0.26666666666666666</v>
      </c>
      <c r="F86" s="5">
        <v>14.013</v>
      </c>
      <c r="G86" s="5">
        <f t="shared" si="5"/>
        <v>224.208</v>
      </c>
      <c r="H86" s="3">
        <v>84</v>
      </c>
    </row>
    <row r="87" spans="1:8" ht="14.25">
      <c r="A87" s="9">
        <v>82</v>
      </c>
      <c r="B87" s="52" t="s">
        <v>185</v>
      </c>
      <c r="C87" s="97">
        <v>56</v>
      </c>
      <c r="D87" s="3">
        <v>0</v>
      </c>
      <c r="E87" s="2">
        <f t="shared" si="4"/>
        <v>0</v>
      </c>
      <c r="F87" s="5">
        <v>15.195</v>
      </c>
      <c r="G87" s="5">
        <f t="shared" si="5"/>
        <v>0</v>
      </c>
      <c r="H87" s="3">
        <v>0</v>
      </c>
    </row>
    <row r="88" spans="1:8" ht="14.25">
      <c r="A88" s="9">
        <v>27</v>
      </c>
      <c r="B88" s="52" t="s">
        <v>138</v>
      </c>
      <c r="C88" s="98">
        <v>250</v>
      </c>
      <c r="D88" s="3">
        <v>23</v>
      </c>
      <c r="E88" s="2">
        <f t="shared" si="4"/>
        <v>0.092</v>
      </c>
      <c r="F88" s="5">
        <v>4.133</v>
      </c>
      <c r="G88" s="5">
        <f t="shared" si="5"/>
        <v>95.059</v>
      </c>
      <c r="H88" s="3">
        <v>48</v>
      </c>
    </row>
    <row r="89" spans="1:8" ht="14.25">
      <c r="A89" s="9">
        <v>36</v>
      </c>
      <c r="B89" s="52" t="s">
        <v>233</v>
      </c>
      <c r="C89" s="98">
        <v>70</v>
      </c>
      <c r="D89" s="3">
        <v>5</v>
      </c>
      <c r="E89" s="2">
        <f t="shared" si="4"/>
        <v>0.07142857142857142</v>
      </c>
      <c r="F89" s="5">
        <v>12.156</v>
      </c>
      <c r="G89" s="5">
        <f t="shared" si="5"/>
        <v>60.78</v>
      </c>
      <c r="H89" s="3">
        <v>30</v>
      </c>
    </row>
    <row r="90" spans="1:8" ht="14.25">
      <c r="A90" s="9">
        <v>54</v>
      </c>
      <c r="B90" s="52" t="s">
        <v>139</v>
      </c>
      <c r="C90" s="98">
        <v>60</v>
      </c>
      <c r="D90" s="3">
        <v>2</v>
      </c>
      <c r="E90" s="2">
        <f t="shared" si="4"/>
        <v>0.03333333333333333</v>
      </c>
      <c r="F90" s="5">
        <v>14.013</v>
      </c>
      <c r="G90" s="5">
        <f t="shared" si="5"/>
        <v>28.026</v>
      </c>
      <c r="H90" s="3">
        <v>10</v>
      </c>
    </row>
    <row r="91" spans="3:7" ht="12.75">
      <c r="C91" s="42"/>
      <c r="E91" s="2"/>
      <c r="G91" s="5"/>
    </row>
    <row r="92" spans="3:7" ht="12.75">
      <c r="C92" s="42"/>
      <c r="E92" s="2"/>
      <c r="G92" s="5"/>
    </row>
    <row r="93" spans="3:7" ht="12.75">
      <c r="C93" s="42"/>
      <c r="D93" s="2"/>
      <c r="E93" s="2"/>
      <c r="G93" s="5"/>
    </row>
    <row r="94" ht="12.75">
      <c r="C94" s="42"/>
    </row>
    <row r="95" ht="12.75">
      <c r="C95" s="42"/>
    </row>
    <row r="96" ht="12.75">
      <c r="C96" s="42"/>
    </row>
    <row r="97" ht="12.75">
      <c r="C97" s="42"/>
    </row>
    <row r="98" ht="12.75">
      <c r="C98" s="42"/>
    </row>
    <row r="99" ht="12.75">
      <c r="C99" s="42"/>
    </row>
    <row r="100" ht="12.75">
      <c r="C100" s="42"/>
    </row>
    <row r="101" ht="12.75">
      <c r="C101" s="42"/>
    </row>
    <row r="102" ht="12.75">
      <c r="C102" s="42"/>
    </row>
    <row r="103" ht="12.75">
      <c r="C103" s="42"/>
    </row>
    <row r="104" ht="12.75">
      <c r="C104" s="42"/>
    </row>
    <row r="105" ht="12.75">
      <c r="C105" s="42"/>
    </row>
    <row r="106" ht="12.75">
      <c r="C106" s="42"/>
    </row>
    <row r="107" ht="12.75">
      <c r="C107" s="42"/>
    </row>
    <row r="108" ht="12.75">
      <c r="C108" s="42"/>
    </row>
    <row r="109" ht="12.75">
      <c r="C109" s="42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0"/>
  <sheetViews>
    <sheetView zoomScalePageLayoutView="0" workbookViewId="0" topLeftCell="A67">
      <selection activeCell="H9" sqref="H9:H90"/>
    </sheetView>
  </sheetViews>
  <sheetFormatPr defaultColWidth="9.140625" defaultRowHeight="12.75"/>
  <cols>
    <col min="1" max="1" width="5.28125" style="9" customWidth="1"/>
    <col min="2" max="2" width="26.421875" style="0" customWidth="1"/>
    <col min="3" max="3" width="9.140625" style="19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8.7109375" style="0" customWidth="1"/>
    <col min="10" max="10" width="20.140625" style="0" customWidth="1"/>
    <col min="11" max="11" width="6.7109375" style="16" customWidth="1"/>
  </cols>
  <sheetData>
    <row r="1" spans="1:11" s="10" customFormat="1" ht="15.75">
      <c r="A1" s="12" t="s">
        <v>323</v>
      </c>
      <c r="F1" s="11"/>
      <c r="K1" s="99"/>
    </row>
    <row r="2" spans="1:11" s="10" customFormat="1" ht="15.75">
      <c r="A2" s="12" t="s">
        <v>17</v>
      </c>
      <c r="F2" s="11"/>
      <c r="K2" s="99"/>
    </row>
    <row r="4" spans="1:11" s="1" customFormat="1" ht="12.75">
      <c r="A4" s="9"/>
      <c r="B4" s="1" t="s">
        <v>0</v>
      </c>
      <c r="C4" s="23"/>
      <c r="D4" s="1" t="s">
        <v>33</v>
      </c>
      <c r="F4" s="1" t="s">
        <v>325</v>
      </c>
      <c r="H4" s="21" t="s">
        <v>217</v>
      </c>
      <c r="K4" s="16"/>
    </row>
    <row r="5" spans="1:11" s="1" customFormat="1" ht="12.75">
      <c r="A5" s="9"/>
      <c r="C5" s="23"/>
      <c r="K5" s="16"/>
    </row>
    <row r="6" spans="1:11" s="1" customFormat="1" ht="12.75">
      <c r="A6" s="9"/>
      <c r="C6" s="23"/>
      <c r="F6" s="6"/>
      <c r="K6" s="16"/>
    </row>
    <row r="7" spans="1:8" ht="12.75">
      <c r="A7" s="9" t="s">
        <v>10</v>
      </c>
      <c r="C7" s="30" t="s">
        <v>2</v>
      </c>
      <c r="D7" s="30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3:11" ht="12.75">
      <c r="C8" s="24"/>
      <c r="G8" s="9" t="s">
        <v>8</v>
      </c>
      <c r="K8" s="3"/>
    </row>
    <row r="9" spans="1:11" ht="14.25">
      <c r="A9" s="13">
        <v>53</v>
      </c>
      <c r="B9" s="52" t="s">
        <v>141</v>
      </c>
      <c r="C9" s="98">
        <v>20</v>
      </c>
      <c r="D9" s="16">
        <v>1</v>
      </c>
      <c r="E9" s="2">
        <f aca="true" t="shared" si="0" ref="E9:E40">+D9/C9</f>
        <v>0.05</v>
      </c>
      <c r="F9" s="5">
        <v>30</v>
      </c>
      <c r="G9" s="5">
        <f aca="true" t="shared" si="1" ref="G9:G40">+F9*D9</f>
        <v>30</v>
      </c>
      <c r="H9" s="3">
        <v>10</v>
      </c>
      <c r="J9" t="s">
        <v>143</v>
      </c>
      <c r="K9" s="100">
        <v>41</v>
      </c>
    </row>
    <row r="10" spans="1:11" ht="14.25">
      <c r="A10" s="13">
        <v>33</v>
      </c>
      <c r="B10" s="52" t="s">
        <v>153</v>
      </c>
      <c r="C10" s="97">
        <v>811</v>
      </c>
      <c r="D10" s="16">
        <v>45</v>
      </c>
      <c r="E10" s="2">
        <f t="shared" si="0"/>
        <v>0.055487053020961775</v>
      </c>
      <c r="F10" s="5">
        <v>1.976</v>
      </c>
      <c r="G10" s="5">
        <f t="shared" si="1"/>
        <v>88.92</v>
      </c>
      <c r="H10" s="3">
        <v>36</v>
      </c>
      <c r="J10" t="s">
        <v>365</v>
      </c>
      <c r="K10" s="100">
        <v>1</v>
      </c>
    </row>
    <row r="11" spans="1:11" ht="14.25">
      <c r="A11" s="13">
        <v>69</v>
      </c>
      <c r="B11" s="52" t="s">
        <v>86</v>
      </c>
      <c r="C11" s="98">
        <v>50</v>
      </c>
      <c r="D11" s="16">
        <v>0</v>
      </c>
      <c r="E11" s="2">
        <f t="shared" si="0"/>
        <v>0</v>
      </c>
      <c r="F11" s="5">
        <v>16.613</v>
      </c>
      <c r="G11" s="5">
        <f t="shared" si="1"/>
        <v>0</v>
      </c>
      <c r="H11" s="3">
        <v>0</v>
      </c>
      <c r="J11" t="s">
        <v>336</v>
      </c>
      <c r="K11" s="100">
        <v>5</v>
      </c>
    </row>
    <row r="12" spans="1:11" ht="14.25">
      <c r="A12" s="13">
        <v>19</v>
      </c>
      <c r="B12" s="52" t="s">
        <v>5</v>
      </c>
      <c r="C12" s="97">
        <v>63</v>
      </c>
      <c r="D12" s="16">
        <v>9</v>
      </c>
      <c r="E12" s="2">
        <f t="shared" si="0"/>
        <v>0.14285714285714285</v>
      </c>
      <c r="F12" s="5">
        <v>14.013</v>
      </c>
      <c r="G12" s="5">
        <f t="shared" si="1"/>
        <v>126.117</v>
      </c>
      <c r="H12" s="3">
        <v>64</v>
      </c>
      <c r="J12" t="s">
        <v>5</v>
      </c>
      <c r="K12" s="77">
        <v>9</v>
      </c>
    </row>
    <row r="13" spans="1:11" ht="14.25">
      <c r="A13" s="9">
        <v>70</v>
      </c>
      <c r="B13" s="52" t="s">
        <v>226</v>
      </c>
      <c r="C13" s="98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J13" t="s">
        <v>196</v>
      </c>
      <c r="K13" s="77">
        <v>5</v>
      </c>
    </row>
    <row r="14" spans="1:11" ht="14.25">
      <c r="A14" s="13">
        <v>61</v>
      </c>
      <c r="B14" s="52" t="s">
        <v>196</v>
      </c>
      <c r="C14" s="98">
        <v>180</v>
      </c>
      <c r="D14" s="16">
        <v>5</v>
      </c>
      <c r="E14" s="2">
        <f t="shared" si="0"/>
        <v>0.027777777777777776</v>
      </c>
      <c r="F14" s="5">
        <v>5.346</v>
      </c>
      <c r="G14" s="5">
        <f t="shared" si="1"/>
        <v>26.73</v>
      </c>
      <c r="H14" s="3">
        <v>10</v>
      </c>
      <c r="J14" t="s">
        <v>366</v>
      </c>
      <c r="K14" s="100">
        <v>1</v>
      </c>
    </row>
    <row r="15" spans="1:11" ht="14.25">
      <c r="A15" s="13">
        <v>16</v>
      </c>
      <c r="B15" s="52" t="s">
        <v>87</v>
      </c>
      <c r="C15" s="98">
        <v>350</v>
      </c>
      <c r="D15" s="16">
        <v>41</v>
      </c>
      <c r="E15" s="2">
        <f t="shared" si="0"/>
        <v>0.11714285714285715</v>
      </c>
      <c r="F15" s="5">
        <v>3.242</v>
      </c>
      <c r="G15" s="5">
        <f t="shared" si="1"/>
        <v>132.922</v>
      </c>
      <c r="H15" s="3">
        <v>70</v>
      </c>
      <c r="J15" t="s">
        <v>144</v>
      </c>
      <c r="K15" s="100">
        <v>2</v>
      </c>
    </row>
    <row r="16" spans="1:11" ht="14.25">
      <c r="A16" s="13">
        <v>58</v>
      </c>
      <c r="B16" s="52" t="s">
        <v>88</v>
      </c>
      <c r="C16" s="98">
        <v>30</v>
      </c>
      <c r="D16" s="16">
        <v>1</v>
      </c>
      <c r="E16" s="2">
        <f t="shared" si="0"/>
        <v>0.03333333333333333</v>
      </c>
      <c r="F16" s="5">
        <v>29.467</v>
      </c>
      <c r="G16" s="5">
        <f t="shared" si="1"/>
        <v>29.467</v>
      </c>
      <c r="H16" s="3">
        <v>10</v>
      </c>
      <c r="J16" t="s">
        <v>43</v>
      </c>
      <c r="K16" s="100">
        <v>26</v>
      </c>
    </row>
    <row r="17" spans="1:11" ht="14.25">
      <c r="A17" s="13">
        <v>26</v>
      </c>
      <c r="B17" s="52" t="s">
        <v>89</v>
      </c>
      <c r="C17" s="97">
        <v>266</v>
      </c>
      <c r="D17" s="16">
        <v>26</v>
      </c>
      <c r="E17" s="2">
        <f t="shared" si="0"/>
        <v>0.09774436090225563</v>
      </c>
      <c r="F17" s="5">
        <v>4.013</v>
      </c>
      <c r="G17" s="5">
        <f t="shared" si="1"/>
        <v>104.338</v>
      </c>
      <c r="H17" s="3">
        <v>50</v>
      </c>
      <c r="J17" t="s">
        <v>243</v>
      </c>
      <c r="K17" s="100">
        <v>1</v>
      </c>
    </row>
    <row r="18" spans="1:11" ht="14.25">
      <c r="A18" s="13">
        <v>63</v>
      </c>
      <c r="B18" s="52" t="s">
        <v>227</v>
      </c>
      <c r="C18" s="97">
        <v>50</v>
      </c>
      <c r="D18" s="16">
        <v>1</v>
      </c>
      <c r="E18" s="2">
        <f t="shared" si="0"/>
        <v>0.02</v>
      </c>
      <c r="F18" s="5">
        <v>16.613</v>
      </c>
      <c r="G18" s="5">
        <f t="shared" si="1"/>
        <v>16.613</v>
      </c>
      <c r="H18" s="3">
        <v>10</v>
      </c>
      <c r="J18" t="s">
        <v>44</v>
      </c>
      <c r="K18" s="77">
        <v>6</v>
      </c>
    </row>
    <row r="19" spans="1:11" ht="14.25">
      <c r="A19" s="13">
        <v>8</v>
      </c>
      <c r="B19" s="52" t="s">
        <v>90</v>
      </c>
      <c r="C19" s="98">
        <v>30</v>
      </c>
      <c r="D19" s="16">
        <v>6</v>
      </c>
      <c r="E19" s="2">
        <f t="shared" si="0"/>
        <v>0.2</v>
      </c>
      <c r="F19" s="5">
        <v>29.467</v>
      </c>
      <c r="G19" s="5">
        <f t="shared" si="1"/>
        <v>176.802</v>
      </c>
      <c r="H19" s="3">
        <v>86</v>
      </c>
      <c r="J19" t="s">
        <v>361</v>
      </c>
      <c r="K19" s="100">
        <v>1</v>
      </c>
    </row>
    <row r="20" spans="1:11" ht="14.25">
      <c r="A20" s="13">
        <v>54</v>
      </c>
      <c r="B20" s="52" t="s">
        <v>91</v>
      </c>
      <c r="C20" s="98">
        <v>26</v>
      </c>
      <c r="D20" s="16">
        <v>1</v>
      </c>
      <c r="E20" s="2">
        <f t="shared" si="0"/>
        <v>0.038461538461538464</v>
      </c>
      <c r="F20" s="5">
        <v>30</v>
      </c>
      <c r="G20" s="5">
        <f t="shared" si="1"/>
        <v>30</v>
      </c>
      <c r="H20" s="3">
        <v>10</v>
      </c>
      <c r="J20" t="s">
        <v>367</v>
      </c>
      <c r="K20" s="100">
        <v>1</v>
      </c>
    </row>
    <row r="21" spans="1:11" ht="14.25">
      <c r="A21" s="13">
        <v>22</v>
      </c>
      <c r="B21" s="52" t="s">
        <v>92</v>
      </c>
      <c r="C21" s="97">
        <v>288</v>
      </c>
      <c r="D21" s="16">
        <v>31</v>
      </c>
      <c r="E21" s="2">
        <f t="shared" si="0"/>
        <v>0.1076388888888889</v>
      </c>
      <c r="F21" s="5">
        <v>3.799</v>
      </c>
      <c r="G21" s="5">
        <f t="shared" si="1"/>
        <v>117.76899999999999</v>
      </c>
      <c r="H21" s="3">
        <v>58</v>
      </c>
      <c r="J21" t="s">
        <v>45</v>
      </c>
      <c r="K21" s="100">
        <v>31</v>
      </c>
    </row>
    <row r="22" spans="1:11" ht="14.25">
      <c r="A22" s="13">
        <v>11</v>
      </c>
      <c r="B22" s="52" t="s">
        <v>93</v>
      </c>
      <c r="C22" s="97">
        <v>456</v>
      </c>
      <c r="D22" s="16">
        <v>60</v>
      </c>
      <c r="E22" s="2">
        <f t="shared" si="0"/>
        <v>0.13157894736842105</v>
      </c>
      <c r="F22" s="5">
        <v>2.746</v>
      </c>
      <c r="G22" s="5">
        <f t="shared" si="1"/>
        <v>164.76</v>
      </c>
      <c r="H22" s="3">
        <v>80</v>
      </c>
      <c r="J22" t="s">
        <v>368</v>
      </c>
      <c r="K22" s="100">
        <v>60</v>
      </c>
    </row>
    <row r="23" spans="1:11" ht="14.25">
      <c r="A23" s="13">
        <v>32</v>
      </c>
      <c r="B23" s="52" t="s">
        <v>142</v>
      </c>
      <c r="C23" s="98">
        <v>46</v>
      </c>
      <c r="D23" s="16">
        <v>5</v>
      </c>
      <c r="E23" s="2">
        <f t="shared" si="0"/>
        <v>0.10869565217391304</v>
      </c>
      <c r="F23" s="5">
        <v>18.346</v>
      </c>
      <c r="G23" s="5">
        <f t="shared" si="1"/>
        <v>91.73</v>
      </c>
      <c r="H23" s="3">
        <v>38</v>
      </c>
      <c r="J23" t="s">
        <v>169</v>
      </c>
      <c r="K23" s="77">
        <v>5</v>
      </c>
    </row>
    <row r="24" spans="1:11" ht="14.25">
      <c r="A24" s="13">
        <v>71</v>
      </c>
      <c r="B24" s="94" t="s">
        <v>333</v>
      </c>
      <c r="C24" s="98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J24" t="s">
        <v>145</v>
      </c>
      <c r="K24" s="100">
        <v>3</v>
      </c>
    </row>
    <row r="25" spans="1:11" ht="14.25">
      <c r="A25" s="13">
        <v>34</v>
      </c>
      <c r="B25" s="52" t="s">
        <v>181</v>
      </c>
      <c r="C25" s="98">
        <v>51</v>
      </c>
      <c r="D25" s="16">
        <v>5</v>
      </c>
      <c r="E25" s="2">
        <f t="shared" si="0"/>
        <v>0.09803921568627451</v>
      </c>
      <c r="F25" s="5">
        <v>16.613</v>
      </c>
      <c r="G25" s="5">
        <f t="shared" si="1"/>
        <v>83.065</v>
      </c>
      <c r="H25" s="3">
        <v>34</v>
      </c>
      <c r="J25" t="s">
        <v>369</v>
      </c>
      <c r="K25" s="100">
        <v>1</v>
      </c>
    </row>
    <row r="26" spans="1:11" ht="14.25">
      <c r="A26" s="9">
        <v>65</v>
      </c>
      <c r="B26" s="52" t="s">
        <v>31</v>
      </c>
      <c r="C26" s="98">
        <v>70</v>
      </c>
      <c r="D26" s="16">
        <v>1</v>
      </c>
      <c r="E26" s="2">
        <f t="shared" si="0"/>
        <v>0.014285714285714285</v>
      </c>
      <c r="F26" s="5">
        <v>12.156</v>
      </c>
      <c r="G26" s="5">
        <f t="shared" si="1"/>
        <v>12.156</v>
      </c>
      <c r="H26" s="3">
        <v>10</v>
      </c>
      <c r="J26" t="s">
        <v>277</v>
      </c>
      <c r="K26" s="100">
        <v>5</v>
      </c>
    </row>
    <row r="27" spans="1:11" ht="14.25">
      <c r="A27" s="13">
        <v>72</v>
      </c>
      <c r="B27" s="52" t="s">
        <v>94</v>
      </c>
      <c r="C27" s="98">
        <v>1</v>
      </c>
      <c r="D27" s="16">
        <v>0</v>
      </c>
      <c r="E27" s="2">
        <f t="shared" si="0"/>
        <v>0</v>
      </c>
      <c r="F27" s="5">
        <v>30</v>
      </c>
      <c r="G27" s="5">
        <f t="shared" si="1"/>
        <v>0</v>
      </c>
      <c r="H27" s="3">
        <v>0</v>
      </c>
      <c r="J27" t="s">
        <v>31</v>
      </c>
      <c r="K27" s="100">
        <v>1</v>
      </c>
    </row>
    <row r="28" spans="1:11" ht="14.25">
      <c r="A28" s="9">
        <v>45</v>
      </c>
      <c r="B28" s="52" t="s">
        <v>95</v>
      </c>
      <c r="C28" s="98">
        <v>162</v>
      </c>
      <c r="D28" s="16">
        <v>10</v>
      </c>
      <c r="E28" s="2">
        <f t="shared" si="0"/>
        <v>0.06172839506172839</v>
      </c>
      <c r="F28" s="56">
        <v>5.888</v>
      </c>
      <c r="G28" s="5">
        <f t="shared" si="1"/>
        <v>58.879999999999995</v>
      </c>
      <c r="H28" s="3">
        <v>12</v>
      </c>
      <c r="J28" t="s">
        <v>370</v>
      </c>
      <c r="K28" s="100">
        <v>1</v>
      </c>
    </row>
    <row r="29" spans="1:11" ht="14.25">
      <c r="A29" s="13">
        <v>23</v>
      </c>
      <c r="B29" s="52" t="s">
        <v>171</v>
      </c>
      <c r="C29" s="98">
        <v>50</v>
      </c>
      <c r="D29" s="16">
        <v>7</v>
      </c>
      <c r="E29" s="2">
        <f t="shared" si="0"/>
        <v>0.14</v>
      </c>
      <c r="F29" s="5">
        <v>16.613</v>
      </c>
      <c r="G29" s="5">
        <f t="shared" si="1"/>
        <v>116.291</v>
      </c>
      <c r="H29" s="3">
        <v>56</v>
      </c>
      <c r="J29" t="s">
        <v>371</v>
      </c>
      <c r="K29" s="100">
        <v>10</v>
      </c>
    </row>
    <row r="30" spans="1:11" ht="14.25">
      <c r="A30" s="9">
        <v>15</v>
      </c>
      <c r="B30" s="52" t="s">
        <v>96</v>
      </c>
      <c r="C30" s="98">
        <v>308</v>
      </c>
      <c r="D30" s="16">
        <v>41</v>
      </c>
      <c r="E30" s="2">
        <f t="shared" si="0"/>
        <v>0.1331168831168831</v>
      </c>
      <c r="F30" s="5">
        <v>3.613</v>
      </c>
      <c r="G30" s="5">
        <f t="shared" si="1"/>
        <v>148.133</v>
      </c>
      <c r="H30" s="3">
        <v>72</v>
      </c>
      <c r="J30" t="s">
        <v>372</v>
      </c>
      <c r="K30" s="100">
        <v>60</v>
      </c>
    </row>
    <row r="31" spans="1:11" ht="14.25">
      <c r="A31" s="13">
        <v>64</v>
      </c>
      <c r="B31" s="52" t="s">
        <v>97</v>
      </c>
      <c r="C31" s="98">
        <v>50</v>
      </c>
      <c r="D31" s="17">
        <v>1</v>
      </c>
      <c r="E31" s="2">
        <f t="shared" si="0"/>
        <v>0.02</v>
      </c>
      <c r="F31" s="5">
        <v>16.613</v>
      </c>
      <c r="G31" s="5">
        <f t="shared" si="1"/>
        <v>16.613</v>
      </c>
      <c r="H31" s="3">
        <v>10</v>
      </c>
      <c r="J31" t="s">
        <v>76</v>
      </c>
      <c r="K31" s="100">
        <v>7</v>
      </c>
    </row>
    <row r="32" spans="1:11" ht="14.25">
      <c r="A32" s="13">
        <v>14</v>
      </c>
      <c r="B32" s="52" t="s">
        <v>98</v>
      </c>
      <c r="C32" s="97">
        <v>22</v>
      </c>
      <c r="D32" s="16">
        <v>5</v>
      </c>
      <c r="E32" s="2">
        <f t="shared" si="0"/>
        <v>0.22727272727272727</v>
      </c>
      <c r="F32" s="5">
        <v>30</v>
      </c>
      <c r="G32" s="5">
        <f t="shared" si="1"/>
        <v>150</v>
      </c>
      <c r="H32" s="3">
        <v>74</v>
      </c>
      <c r="J32" t="s">
        <v>46</v>
      </c>
      <c r="K32" s="100">
        <v>41</v>
      </c>
    </row>
    <row r="33" spans="1:11" ht="14.25">
      <c r="A33" s="13">
        <v>27</v>
      </c>
      <c r="B33" s="52" t="s">
        <v>167</v>
      </c>
      <c r="C33" s="97">
        <v>66</v>
      </c>
      <c r="D33" s="16">
        <v>8</v>
      </c>
      <c r="E33" s="2">
        <f t="shared" si="0"/>
        <v>0.12121212121212122</v>
      </c>
      <c r="F33" s="5">
        <v>13.013</v>
      </c>
      <c r="G33" s="5">
        <f t="shared" si="1"/>
        <v>104.104</v>
      </c>
      <c r="H33" s="3">
        <v>48</v>
      </c>
      <c r="J33" t="s">
        <v>47</v>
      </c>
      <c r="K33" s="100">
        <v>1</v>
      </c>
    </row>
    <row r="34" spans="1:11" ht="14.25">
      <c r="A34" s="9">
        <v>55</v>
      </c>
      <c r="B34" s="52" t="s">
        <v>99</v>
      </c>
      <c r="C34" s="98">
        <v>27</v>
      </c>
      <c r="D34" s="17">
        <v>1</v>
      </c>
      <c r="E34" s="2">
        <f t="shared" si="0"/>
        <v>0.037037037037037035</v>
      </c>
      <c r="F34" s="5">
        <v>30</v>
      </c>
      <c r="G34" s="5">
        <f t="shared" si="1"/>
        <v>30</v>
      </c>
      <c r="H34" s="3">
        <v>10</v>
      </c>
      <c r="J34" t="s">
        <v>373</v>
      </c>
      <c r="K34" s="100">
        <v>4</v>
      </c>
    </row>
    <row r="35" spans="1:11" ht="14.25">
      <c r="A35" s="13">
        <v>66</v>
      </c>
      <c r="B35" s="52" t="s">
        <v>100</v>
      </c>
      <c r="C35" s="97">
        <v>171</v>
      </c>
      <c r="D35" s="16">
        <v>2</v>
      </c>
      <c r="E35" s="2">
        <f t="shared" si="0"/>
        <v>0.011695906432748537</v>
      </c>
      <c r="F35" s="5">
        <v>5.601</v>
      </c>
      <c r="G35" s="5">
        <f t="shared" si="1"/>
        <v>11.202</v>
      </c>
      <c r="H35" s="3">
        <v>10</v>
      </c>
      <c r="J35" t="s">
        <v>374</v>
      </c>
      <c r="K35" s="100">
        <v>5</v>
      </c>
    </row>
    <row r="36" spans="1:11" ht="14.25">
      <c r="A36" s="9">
        <v>20</v>
      </c>
      <c r="B36" s="52" t="s">
        <v>101</v>
      </c>
      <c r="C36" s="98">
        <v>25</v>
      </c>
      <c r="D36" s="16">
        <v>4</v>
      </c>
      <c r="E36" s="2">
        <f t="shared" si="0"/>
        <v>0.16</v>
      </c>
      <c r="F36" s="5">
        <v>30</v>
      </c>
      <c r="G36" s="5">
        <f t="shared" si="1"/>
        <v>120</v>
      </c>
      <c r="H36" s="3">
        <v>62</v>
      </c>
      <c r="J36" t="s">
        <v>375</v>
      </c>
      <c r="K36" s="100">
        <v>8</v>
      </c>
    </row>
    <row r="37" spans="1:11" ht="14.25">
      <c r="A37" s="13">
        <v>28</v>
      </c>
      <c r="B37" s="52" t="s">
        <v>102</v>
      </c>
      <c r="C37" s="98">
        <v>68</v>
      </c>
      <c r="D37" s="16">
        <v>8</v>
      </c>
      <c r="E37" s="2">
        <f t="shared" si="0"/>
        <v>0.11764705882352941</v>
      </c>
      <c r="F37" s="5">
        <v>13.013</v>
      </c>
      <c r="G37" s="5">
        <f t="shared" si="1"/>
        <v>104.104</v>
      </c>
      <c r="H37" s="3">
        <v>46</v>
      </c>
      <c r="J37" t="s">
        <v>376</v>
      </c>
      <c r="K37" s="100">
        <v>1</v>
      </c>
    </row>
    <row r="38" spans="1:11" ht="14.25">
      <c r="A38" s="13">
        <v>59</v>
      </c>
      <c r="B38" s="52" t="s">
        <v>103</v>
      </c>
      <c r="C38" s="98">
        <v>30</v>
      </c>
      <c r="D38" s="16">
        <v>1</v>
      </c>
      <c r="E38" s="2">
        <f t="shared" si="0"/>
        <v>0.03333333333333333</v>
      </c>
      <c r="F38" s="5">
        <v>29.467</v>
      </c>
      <c r="G38" s="5">
        <f t="shared" si="1"/>
        <v>29.467</v>
      </c>
      <c r="H38" s="3">
        <v>10</v>
      </c>
      <c r="J38" t="s">
        <v>377</v>
      </c>
      <c r="K38" s="100">
        <v>1</v>
      </c>
    </row>
    <row r="39" spans="1:11" ht="14.25">
      <c r="A39" s="9">
        <v>35</v>
      </c>
      <c r="B39" s="52" t="s">
        <v>104</v>
      </c>
      <c r="C39" s="97">
        <v>120</v>
      </c>
      <c r="D39" s="16">
        <v>11</v>
      </c>
      <c r="E39" s="2">
        <f t="shared" si="0"/>
        <v>0.09166666666666666</v>
      </c>
      <c r="F39" s="5">
        <v>7.513</v>
      </c>
      <c r="G39" s="5">
        <f t="shared" si="1"/>
        <v>82.643</v>
      </c>
      <c r="H39" s="3">
        <v>32</v>
      </c>
      <c r="J39" t="s">
        <v>50</v>
      </c>
      <c r="K39" s="100">
        <v>2</v>
      </c>
    </row>
    <row r="40" spans="1:11" ht="14.25">
      <c r="A40" s="9">
        <v>60</v>
      </c>
      <c r="B40" s="52" t="s">
        <v>105</v>
      </c>
      <c r="C40" s="97">
        <v>130</v>
      </c>
      <c r="D40" s="16">
        <v>4</v>
      </c>
      <c r="E40" s="2">
        <f t="shared" si="0"/>
        <v>0.03076923076923077</v>
      </c>
      <c r="F40" s="5">
        <v>7.013</v>
      </c>
      <c r="G40" s="5">
        <f t="shared" si="1"/>
        <v>28.052</v>
      </c>
      <c r="H40" s="3">
        <v>10</v>
      </c>
      <c r="J40" t="s">
        <v>51</v>
      </c>
      <c r="K40" s="100">
        <v>4</v>
      </c>
    </row>
    <row r="41" spans="1:11" ht="14.25">
      <c r="A41" s="13">
        <v>73</v>
      </c>
      <c r="B41" s="52" t="s">
        <v>106</v>
      </c>
      <c r="C41" s="98">
        <v>20</v>
      </c>
      <c r="D41" s="16">
        <v>0</v>
      </c>
      <c r="E41" s="2">
        <f aca="true" t="shared" si="2" ref="E41:E72">+D41/C41</f>
        <v>0</v>
      </c>
      <c r="F41" s="5">
        <v>30</v>
      </c>
      <c r="G41" s="5">
        <f aca="true" t="shared" si="3" ref="G41:G72">+F41*D41</f>
        <v>0</v>
      </c>
      <c r="H41" s="3">
        <v>0</v>
      </c>
      <c r="J41" t="s">
        <v>52</v>
      </c>
      <c r="K41" s="100">
        <v>8</v>
      </c>
    </row>
    <row r="42" spans="1:11" ht="14.25">
      <c r="A42" s="13">
        <v>74</v>
      </c>
      <c r="B42" s="52" t="s">
        <v>107</v>
      </c>
      <c r="C42" s="98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J42" t="s">
        <v>53</v>
      </c>
      <c r="K42" s="100">
        <v>1</v>
      </c>
    </row>
    <row r="43" spans="1:11" ht="14.25">
      <c r="A43" s="13">
        <v>52</v>
      </c>
      <c r="B43" s="52" t="s">
        <v>108</v>
      </c>
      <c r="C43" s="97">
        <v>111</v>
      </c>
      <c r="D43" s="16">
        <v>4</v>
      </c>
      <c r="E43" s="2">
        <f t="shared" si="2"/>
        <v>0.036036036036036036</v>
      </c>
      <c r="F43" s="5">
        <v>8.104</v>
      </c>
      <c r="G43" s="5">
        <f t="shared" si="3"/>
        <v>32.416</v>
      </c>
      <c r="H43" s="3">
        <v>10</v>
      </c>
      <c r="J43" t="s">
        <v>378</v>
      </c>
      <c r="K43" s="77">
        <v>51</v>
      </c>
    </row>
    <row r="44" spans="1:11" ht="14.25">
      <c r="A44" s="13">
        <v>4</v>
      </c>
      <c r="B44" s="52" t="s">
        <v>109</v>
      </c>
      <c r="C44" s="97">
        <v>79</v>
      </c>
      <c r="D44" s="16">
        <v>21</v>
      </c>
      <c r="E44" s="2">
        <f t="shared" si="2"/>
        <v>0.26582278481012656</v>
      </c>
      <c r="F44" s="5">
        <v>11.413</v>
      </c>
      <c r="G44" s="5">
        <f t="shared" si="3"/>
        <v>239.673</v>
      </c>
      <c r="H44" s="3">
        <v>94</v>
      </c>
      <c r="J44" t="s">
        <v>187</v>
      </c>
      <c r="K44" s="100">
        <v>11</v>
      </c>
    </row>
    <row r="45" spans="1:11" ht="14.25">
      <c r="A45" s="13">
        <v>29</v>
      </c>
      <c r="B45" s="52" t="s">
        <v>172</v>
      </c>
      <c r="C45" s="97">
        <v>566</v>
      </c>
      <c r="D45" s="16">
        <v>41</v>
      </c>
      <c r="E45" s="2">
        <f t="shared" si="2"/>
        <v>0.07243816254416961</v>
      </c>
      <c r="F45" s="5">
        <v>2.406</v>
      </c>
      <c r="G45" s="5">
        <f t="shared" si="3"/>
        <v>98.646</v>
      </c>
      <c r="H45" s="3">
        <v>44</v>
      </c>
      <c r="J45" t="s">
        <v>188</v>
      </c>
      <c r="K45" s="100">
        <v>2</v>
      </c>
    </row>
    <row r="46" spans="1:11" ht="14.25">
      <c r="A46" s="9">
        <v>75</v>
      </c>
      <c r="B46" s="52" t="s">
        <v>110</v>
      </c>
      <c r="C46" s="98">
        <v>35</v>
      </c>
      <c r="D46" s="16">
        <v>0</v>
      </c>
      <c r="E46" s="2">
        <f t="shared" si="2"/>
        <v>0</v>
      </c>
      <c r="F46" s="5">
        <v>23.299</v>
      </c>
      <c r="G46" s="5">
        <f t="shared" si="3"/>
        <v>0</v>
      </c>
      <c r="H46" s="3">
        <v>0</v>
      </c>
      <c r="J46" t="s">
        <v>147</v>
      </c>
      <c r="K46" s="100">
        <v>4</v>
      </c>
    </row>
    <row r="47" spans="1:11" ht="14.25">
      <c r="A47" s="13">
        <v>48</v>
      </c>
      <c r="B47" s="52" t="s">
        <v>173</v>
      </c>
      <c r="C47" s="97">
        <v>63</v>
      </c>
      <c r="D47" s="16">
        <v>3</v>
      </c>
      <c r="E47" s="2">
        <f t="shared" si="2"/>
        <v>0.047619047619047616</v>
      </c>
      <c r="F47" s="5">
        <v>14.013</v>
      </c>
      <c r="G47" s="5">
        <f t="shared" si="3"/>
        <v>42.039</v>
      </c>
      <c r="H47" s="3">
        <v>10</v>
      </c>
      <c r="J47" t="s">
        <v>255</v>
      </c>
      <c r="K47" s="100">
        <v>4</v>
      </c>
    </row>
    <row r="48" spans="1:11" ht="14.25">
      <c r="A48" s="9">
        <v>5</v>
      </c>
      <c r="B48" s="52" t="s">
        <v>112</v>
      </c>
      <c r="C48" s="97">
        <v>107</v>
      </c>
      <c r="D48" s="16">
        <v>28</v>
      </c>
      <c r="E48" s="2">
        <f t="shared" si="2"/>
        <v>0.2616822429906542</v>
      </c>
      <c r="F48" s="5">
        <v>8.442</v>
      </c>
      <c r="G48" s="5">
        <f t="shared" si="3"/>
        <v>236.376</v>
      </c>
      <c r="H48" s="3">
        <v>92</v>
      </c>
      <c r="J48" t="s">
        <v>57</v>
      </c>
      <c r="K48" s="100">
        <v>21</v>
      </c>
    </row>
    <row r="49" spans="1:11" ht="14.25">
      <c r="A49" s="13">
        <v>56</v>
      </c>
      <c r="B49" s="52" t="s">
        <v>6</v>
      </c>
      <c r="C49" s="98">
        <v>20</v>
      </c>
      <c r="D49" s="16">
        <v>1</v>
      </c>
      <c r="E49" s="2">
        <f t="shared" si="2"/>
        <v>0.05</v>
      </c>
      <c r="F49" s="5">
        <v>30</v>
      </c>
      <c r="G49" s="5">
        <f t="shared" si="3"/>
        <v>30</v>
      </c>
      <c r="H49" s="3">
        <v>10</v>
      </c>
      <c r="J49" t="s">
        <v>157</v>
      </c>
      <c r="K49" s="77">
        <v>41</v>
      </c>
    </row>
    <row r="50" spans="1:11" ht="14.25">
      <c r="A50" s="13">
        <v>57</v>
      </c>
      <c r="B50" s="52" t="s">
        <v>83</v>
      </c>
      <c r="C50" s="98">
        <v>20</v>
      </c>
      <c r="D50" s="16">
        <v>1</v>
      </c>
      <c r="E50" s="2">
        <f t="shared" si="2"/>
        <v>0.05</v>
      </c>
      <c r="F50" s="5">
        <v>30</v>
      </c>
      <c r="G50" s="5">
        <f t="shared" si="3"/>
        <v>30</v>
      </c>
      <c r="H50" s="3">
        <v>10</v>
      </c>
      <c r="J50" t="s">
        <v>210</v>
      </c>
      <c r="K50" s="100">
        <v>1</v>
      </c>
    </row>
    <row r="51" spans="1:11" ht="14.25">
      <c r="A51" s="13">
        <v>76</v>
      </c>
      <c r="B51" s="52" t="s">
        <v>229</v>
      </c>
      <c r="C51" s="98">
        <v>45</v>
      </c>
      <c r="D51" s="16">
        <v>0</v>
      </c>
      <c r="E51" s="2">
        <f t="shared" si="2"/>
        <v>0</v>
      </c>
      <c r="F51" s="5">
        <v>18.346</v>
      </c>
      <c r="G51" s="5">
        <f t="shared" si="3"/>
        <v>0</v>
      </c>
      <c r="H51" s="3">
        <v>0</v>
      </c>
      <c r="J51" t="s">
        <v>198</v>
      </c>
      <c r="K51" s="100">
        <v>3</v>
      </c>
    </row>
    <row r="52" spans="1:11" ht="14.25">
      <c r="A52" s="13">
        <v>21</v>
      </c>
      <c r="B52" s="52" t="s">
        <v>113</v>
      </c>
      <c r="C52" s="98">
        <v>31</v>
      </c>
      <c r="D52" s="16">
        <v>4</v>
      </c>
      <c r="E52" s="2">
        <f t="shared" si="2"/>
        <v>0.12903225806451613</v>
      </c>
      <c r="F52" s="5">
        <v>29.467</v>
      </c>
      <c r="G52" s="5">
        <f t="shared" si="3"/>
        <v>117.868</v>
      </c>
      <c r="H52" s="3">
        <v>60</v>
      </c>
      <c r="J52" t="s">
        <v>379</v>
      </c>
      <c r="K52" s="100">
        <v>2</v>
      </c>
    </row>
    <row r="53" spans="1:11" ht="14.25">
      <c r="A53" s="13">
        <v>18</v>
      </c>
      <c r="B53" s="52" t="s">
        <v>114</v>
      </c>
      <c r="C53" s="98">
        <v>167</v>
      </c>
      <c r="D53" s="16">
        <v>22</v>
      </c>
      <c r="E53" s="2">
        <f t="shared" si="2"/>
        <v>0.1317365269461078</v>
      </c>
      <c r="F53" s="5">
        <v>5.74</v>
      </c>
      <c r="G53" s="5">
        <f t="shared" si="3"/>
        <v>126.28</v>
      </c>
      <c r="H53" s="3">
        <v>66</v>
      </c>
      <c r="J53" t="s">
        <v>205</v>
      </c>
      <c r="K53" s="100">
        <v>1</v>
      </c>
    </row>
    <row r="54" spans="1:11" ht="14.25">
      <c r="A54" s="13">
        <v>41</v>
      </c>
      <c r="B54" s="52" t="s">
        <v>116</v>
      </c>
      <c r="C54" s="98">
        <v>20</v>
      </c>
      <c r="D54" s="16">
        <v>2</v>
      </c>
      <c r="E54" s="2">
        <f t="shared" si="2"/>
        <v>0.1</v>
      </c>
      <c r="F54" s="5">
        <v>30</v>
      </c>
      <c r="G54" s="5">
        <f t="shared" si="3"/>
        <v>60</v>
      </c>
      <c r="H54" s="3">
        <v>20</v>
      </c>
      <c r="J54" t="s">
        <v>58</v>
      </c>
      <c r="K54" s="100">
        <v>1</v>
      </c>
    </row>
    <row r="55" spans="1:11" ht="14.25">
      <c r="A55" s="13">
        <v>42</v>
      </c>
      <c r="B55" s="52" t="s">
        <v>117</v>
      </c>
      <c r="C55" s="98">
        <v>20</v>
      </c>
      <c r="D55" s="16">
        <v>2</v>
      </c>
      <c r="E55" s="2">
        <f t="shared" si="2"/>
        <v>0.1</v>
      </c>
      <c r="F55" s="5">
        <v>30</v>
      </c>
      <c r="G55" s="5">
        <f t="shared" si="3"/>
        <v>60</v>
      </c>
      <c r="H55" s="3">
        <v>18</v>
      </c>
      <c r="J55" t="s">
        <v>159</v>
      </c>
      <c r="K55" s="100">
        <v>4</v>
      </c>
    </row>
    <row r="56" spans="1:11" ht="14.25">
      <c r="A56" s="13">
        <v>77</v>
      </c>
      <c r="B56" s="52" t="s">
        <v>334</v>
      </c>
      <c r="C56" s="98">
        <v>45</v>
      </c>
      <c r="D56" s="16">
        <v>0</v>
      </c>
      <c r="E56" s="2">
        <f t="shared" si="2"/>
        <v>0</v>
      </c>
      <c r="F56" s="5">
        <v>18.346</v>
      </c>
      <c r="G56" s="5">
        <f t="shared" si="3"/>
        <v>0</v>
      </c>
      <c r="H56" s="3">
        <v>0</v>
      </c>
      <c r="J56" t="s">
        <v>59</v>
      </c>
      <c r="K56" s="77">
        <v>4</v>
      </c>
    </row>
    <row r="57" spans="1:11" ht="14.25">
      <c r="A57" s="13">
        <v>17</v>
      </c>
      <c r="B57" s="52" t="s">
        <v>119</v>
      </c>
      <c r="C57" s="98">
        <v>555</v>
      </c>
      <c r="D57" s="16">
        <v>52</v>
      </c>
      <c r="E57" s="2">
        <f t="shared" si="2"/>
        <v>0.0936936936936937</v>
      </c>
      <c r="F57" s="5">
        <v>2.431</v>
      </c>
      <c r="G57" s="5">
        <f t="shared" si="3"/>
        <v>126.412</v>
      </c>
      <c r="H57" s="3">
        <v>68</v>
      </c>
      <c r="J57" t="s">
        <v>60</v>
      </c>
      <c r="K57" s="100">
        <v>22</v>
      </c>
    </row>
    <row r="58" spans="1:11" ht="14.25">
      <c r="A58" s="13">
        <v>2</v>
      </c>
      <c r="B58" s="52" t="s">
        <v>120</v>
      </c>
      <c r="C58" s="98">
        <v>148</v>
      </c>
      <c r="D58" s="16">
        <v>40</v>
      </c>
      <c r="E58" s="2">
        <f t="shared" si="2"/>
        <v>0.2702702702702703</v>
      </c>
      <c r="F58" s="5">
        <v>6.392</v>
      </c>
      <c r="G58" s="5">
        <f t="shared" si="3"/>
        <v>255.68</v>
      </c>
      <c r="H58" s="3">
        <v>98</v>
      </c>
      <c r="J58" t="s">
        <v>380</v>
      </c>
      <c r="K58" s="100">
        <v>1</v>
      </c>
    </row>
    <row r="59" spans="1:11" ht="14.25">
      <c r="A59" s="9">
        <v>25</v>
      </c>
      <c r="B59" s="52" t="s">
        <v>121</v>
      </c>
      <c r="C59" s="97">
        <v>81</v>
      </c>
      <c r="D59" s="16">
        <v>10</v>
      </c>
      <c r="E59" s="2">
        <f t="shared" si="2"/>
        <v>0.12345679012345678</v>
      </c>
      <c r="F59" s="5">
        <v>10.763</v>
      </c>
      <c r="G59" s="5">
        <f t="shared" si="3"/>
        <v>107.63</v>
      </c>
      <c r="H59" s="3">
        <v>52</v>
      </c>
      <c r="J59" t="s">
        <v>303</v>
      </c>
      <c r="K59" s="100">
        <v>2</v>
      </c>
    </row>
    <row r="60" spans="1:11" ht="14.25">
      <c r="A60" s="13">
        <v>31</v>
      </c>
      <c r="B60" s="52" t="s">
        <v>183</v>
      </c>
      <c r="C60" s="97">
        <v>82</v>
      </c>
      <c r="D60" s="16">
        <v>9</v>
      </c>
      <c r="E60" s="2">
        <f t="shared" si="2"/>
        <v>0.10975609756097561</v>
      </c>
      <c r="F60" s="5">
        <v>10.763</v>
      </c>
      <c r="G60" s="5">
        <f t="shared" si="3"/>
        <v>96.867</v>
      </c>
      <c r="H60" s="3">
        <v>40</v>
      </c>
      <c r="J60" t="s">
        <v>148</v>
      </c>
      <c r="K60" s="77">
        <v>28</v>
      </c>
    </row>
    <row r="61" spans="1:11" ht="14.25">
      <c r="A61" s="13">
        <v>43</v>
      </c>
      <c r="B61" s="52" t="s">
        <v>122</v>
      </c>
      <c r="C61" s="98">
        <v>25</v>
      </c>
      <c r="D61" s="16">
        <v>2</v>
      </c>
      <c r="E61" s="2">
        <f t="shared" si="2"/>
        <v>0.08</v>
      </c>
      <c r="F61" s="5">
        <v>30</v>
      </c>
      <c r="G61" s="5">
        <f t="shared" si="3"/>
        <v>60</v>
      </c>
      <c r="H61" s="3">
        <v>16</v>
      </c>
      <c r="J61" t="s">
        <v>381</v>
      </c>
      <c r="K61" s="100">
        <v>2</v>
      </c>
    </row>
    <row r="62" spans="1:11" ht="14.25">
      <c r="A62" s="9">
        <v>40</v>
      </c>
      <c r="B62" s="52" t="s">
        <v>270</v>
      </c>
      <c r="C62" s="98">
        <v>40</v>
      </c>
      <c r="D62" s="16">
        <v>3</v>
      </c>
      <c r="E62" s="2">
        <f t="shared" si="2"/>
        <v>0.075</v>
      </c>
      <c r="F62" s="5">
        <v>20.513</v>
      </c>
      <c r="G62" s="5">
        <f t="shared" si="3"/>
        <v>61.539</v>
      </c>
      <c r="H62" s="3">
        <v>22</v>
      </c>
      <c r="J62" t="s">
        <v>149</v>
      </c>
      <c r="K62" s="100">
        <v>2</v>
      </c>
    </row>
    <row r="63" spans="1:11" ht="14.25">
      <c r="A63" s="13">
        <v>12</v>
      </c>
      <c r="B63" s="52" t="s">
        <v>124</v>
      </c>
      <c r="C63" s="98">
        <v>211</v>
      </c>
      <c r="D63" s="16">
        <v>34</v>
      </c>
      <c r="E63" s="2">
        <f t="shared" si="2"/>
        <v>0.16113744075829384</v>
      </c>
      <c r="F63" s="5">
        <v>4.727</v>
      </c>
      <c r="G63" s="5">
        <f t="shared" si="3"/>
        <v>160.71800000000002</v>
      </c>
      <c r="H63" s="3">
        <v>78</v>
      </c>
      <c r="J63" t="s">
        <v>382</v>
      </c>
      <c r="K63" s="100">
        <v>40</v>
      </c>
    </row>
    <row r="64" spans="1:11" ht="14.25">
      <c r="A64" s="13">
        <v>6</v>
      </c>
      <c r="B64" s="52" t="s">
        <v>155</v>
      </c>
      <c r="C64" s="97">
        <v>334</v>
      </c>
      <c r="D64" s="16">
        <v>60</v>
      </c>
      <c r="E64" s="2">
        <f t="shared" si="2"/>
        <v>0.17964071856287425</v>
      </c>
      <c r="F64" s="5">
        <v>3.377</v>
      </c>
      <c r="G64" s="5">
        <f t="shared" si="3"/>
        <v>202.61999999999998</v>
      </c>
      <c r="H64" s="3">
        <v>90</v>
      </c>
      <c r="J64" t="s">
        <v>77</v>
      </c>
      <c r="K64" s="100">
        <v>52</v>
      </c>
    </row>
    <row r="65" spans="1:11" ht="14.25">
      <c r="A65" s="13">
        <v>24</v>
      </c>
      <c r="B65" s="52" t="s">
        <v>125</v>
      </c>
      <c r="C65" s="98">
        <v>46</v>
      </c>
      <c r="D65" s="16">
        <v>6</v>
      </c>
      <c r="E65" s="2">
        <f t="shared" si="2"/>
        <v>0.13043478260869565</v>
      </c>
      <c r="F65" s="5">
        <v>18.346</v>
      </c>
      <c r="G65" s="5">
        <f t="shared" si="3"/>
        <v>110.076</v>
      </c>
      <c r="H65" s="3">
        <v>54</v>
      </c>
      <c r="J65" t="s">
        <v>62</v>
      </c>
      <c r="K65" s="100">
        <v>10</v>
      </c>
    </row>
    <row r="66" spans="1:11" ht="14.25">
      <c r="A66" s="13">
        <v>78</v>
      </c>
      <c r="B66" s="52" t="s">
        <v>230</v>
      </c>
      <c r="C66" s="98">
        <v>20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J66" t="s">
        <v>206</v>
      </c>
      <c r="K66" s="100">
        <v>9</v>
      </c>
    </row>
    <row r="67" spans="1:11" ht="14.25">
      <c r="A67" s="13">
        <v>3</v>
      </c>
      <c r="B67" s="52" t="s">
        <v>126</v>
      </c>
      <c r="C67" s="98">
        <v>213</v>
      </c>
      <c r="D67" s="16">
        <v>51</v>
      </c>
      <c r="E67" s="2">
        <f t="shared" si="2"/>
        <v>0.23943661971830985</v>
      </c>
      <c r="F67" s="5">
        <v>4.727</v>
      </c>
      <c r="G67" s="5">
        <f t="shared" si="3"/>
        <v>241.07700000000003</v>
      </c>
      <c r="H67" s="3">
        <v>96</v>
      </c>
      <c r="J67" t="s">
        <v>63</v>
      </c>
      <c r="K67" s="100">
        <v>2</v>
      </c>
    </row>
    <row r="68" spans="1:11" ht="14.25">
      <c r="A68" s="13">
        <v>79</v>
      </c>
      <c r="B68" s="52" t="s">
        <v>231</v>
      </c>
      <c r="C68" s="98">
        <v>24</v>
      </c>
      <c r="D68" s="17">
        <v>0</v>
      </c>
      <c r="E68" s="2">
        <f t="shared" si="2"/>
        <v>0</v>
      </c>
      <c r="F68" s="5">
        <v>30</v>
      </c>
      <c r="G68" s="5">
        <f t="shared" si="3"/>
        <v>0</v>
      </c>
      <c r="H68" s="3">
        <v>0</v>
      </c>
      <c r="J68" t="s">
        <v>160</v>
      </c>
      <c r="K68" s="100">
        <v>15</v>
      </c>
    </row>
    <row r="69" spans="1:11" ht="14.25">
      <c r="A69" s="13">
        <v>51</v>
      </c>
      <c r="B69" s="52" t="s">
        <v>30</v>
      </c>
      <c r="C69" s="97">
        <v>325</v>
      </c>
      <c r="D69" s="17">
        <v>11</v>
      </c>
      <c r="E69" s="2">
        <f t="shared" si="2"/>
        <v>0.033846153846153845</v>
      </c>
      <c r="F69" s="5">
        <v>3.45</v>
      </c>
      <c r="G69" s="5">
        <f t="shared" si="3"/>
        <v>37.95</v>
      </c>
      <c r="H69" s="3">
        <v>10</v>
      </c>
      <c r="J69" t="s">
        <v>281</v>
      </c>
      <c r="K69" s="100">
        <v>3</v>
      </c>
    </row>
    <row r="70" spans="1:11" ht="13.5" customHeight="1">
      <c r="A70" s="13">
        <v>38</v>
      </c>
      <c r="B70" s="52" t="s">
        <v>232</v>
      </c>
      <c r="C70" s="98">
        <v>35</v>
      </c>
      <c r="D70" s="16">
        <v>3</v>
      </c>
      <c r="E70" s="2">
        <f t="shared" si="2"/>
        <v>0.08571428571428572</v>
      </c>
      <c r="F70" s="5">
        <v>23.299</v>
      </c>
      <c r="G70" s="5">
        <f t="shared" si="3"/>
        <v>69.89699999999999</v>
      </c>
      <c r="H70" s="3">
        <v>26</v>
      </c>
      <c r="J70" t="s">
        <v>64</v>
      </c>
      <c r="K70" s="100">
        <v>34</v>
      </c>
    </row>
    <row r="71" spans="1:11" ht="14.25">
      <c r="A71" s="13">
        <v>36</v>
      </c>
      <c r="B71" s="52" t="s">
        <v>127</v>
      </c>
      <c r="C71" s="98">
        <v>102</v>
      </c>
      <c r="D71" s="16">
        <v>8</v>
      </c>
      <c r="E71" s="2">
        <f t="shared" si="2"/>
        <v>0.0784313725490196</v>
      </c>
      <c r="F71" s="5">
        <v>8.813</v>
      </c>
      <c r="G71" s="5">
        <f t="shared" si="3"/>
        <v>70.504</v>
      </c>
      <c r="H71" s="3">
        <v>30</v>
      </c>
      <c r="J71" t="s">
        <v>353</v>
      </c>
      <c r="K71" s="100">
        <v>1</v>
      </c>
    </row>
    <row r="72" spans="1:11" ht="14.25">
      <c r="A72" s="13">
        <v>9</v>
      </c>
      <c r="B72" s="52" t="s">
        <v>26</v>
      </c>
      <c r="C72" s="98">
        <v>30</v>
      </c>
      <c r="D72" s="16">
        <v>6</v>
      </c>
      <c r="E72" s="2">
        <f t="shared" si="2"/>
        <v>0.2</v>
      </c>
      <c r="F72" s="5">
        <v>29.467</v>
      </c>
      <c r="G72" s="5">
        <f t="shared" si="3"/>
        <v>176.802</v>
      </c>
      <c r="H72" s="3">
        <v>84</v>
      </c>
      <c r="J72" t="s">
        <v>168</v>
      </c>
      <c r="K72" s="100">
        <v>1</v>
      </c>
    </row>
    <row r="73" spans="1:11" ht="14.25">
      <c r="A73" s="13">
        <v>67</v>
      </c>
      <c r="B73" s="52" t="s">
        <v>128</v>
      </c>
      <c r="C73" s="98">
        <v>80</v>
      </c>
      <c r="D73" s="16">
        <v>1</v>
      </c>
      <c r="E73" s="2">
        <f aca="true" t="shared" si="4" ref="E73:E90">+D73/C73</f>
        <v>0.0125</v>
      </c>
      <c r="F73" s="5">
        <v>10.763</v>
      </c>
      <c r="G73" s="5">
        <f aca="true" t="shared" si="5" ref="G73:G90">+F73*D73</f>
        <v>10.763</v>
      </c>
      <c r="H73" s="3">
        <v>10</v>
      </c>
      <c r="J73" t="s">
        <v>65</v>
      </c>
      <c r="K73" s="100">
        <v>6</v>
      </c>
    </row>
    <row r="74" spans="1:11" ht="14.25">
      <c r="A74" s="13">
        <v>49</v>
      </c>
      <c r="B74" s="52" t="s">
        <v>129</v>
      </c>
      <c r="C74" s="98">
        <v>44</v>
      </c>
      <c r="D74" s="16">
        <v>2</v>
      </c>
      <c r="E74" s="2">
        <f t="shared" si="4"/>
        <v>0.045454545454545456</v>
      </c>
      <c r="F74" s="5">
        <v>20.513</v>
      </c>
      <c r="G74" s="5">
        <f t="shared" si="5"/>
        <v>41.026</v>
      </c>
      <c r="H74" s="3">
        <v>10</v>
      </c>
      <c r="J74" t="s">
        <v>383</v>
      </c>
      <c r="K74" s="100">
        <v>1</v>
      </c>
    </row>
    <row r="75" spans="1:11" ht="14.25">
      <c r="A75" s="9">
        <v>80</v>
      </c>
      <c r="B75" s="52" t="s">
        <v>130</v>
      </c>
      <c r="C75" s="97">
        <v>62</v>
      </c>
      <c r="D75" s="16">
        <v>0</v>
      </c>
      <c r="E75" s="2">
        <f t="shared" si="4"/>
        <v>0</v>
      </c>
      <c r="F75" s="5">
        <v>14.013</v>
      </c>
      <c r="G75" s="5">
        <f t="shared" si="5"/>
        <v>0</v>
      </c>
      <c r="H75" s="3">
        <v>0</v>
      </c>
      <c r="J75" t="s">
        <v>30</v>
      </c>
      <c r="K75" s="100">
        <v>11</v>
      </c>
    </row>
    <row r="76" spans="1:11" ht="14.25">
      <c r="A76" s="13">
        <v>47</v>
      </c>
      <c r="B76" s="52" t="s">
        <v>131</v>
      </c>
      <c r="C76" s="97">
        <v>35</v>
      </c>
      <c r="D76" s="16">
        <v>2</v>
      </c>
      <c r="E76" s="2">
        <f t="shared" si="4"/>
        <v>0.05714285714285714</v>
      </c>
      <c r="F76" s="5">
        <v>23.299</v>
      </c>
      <c r="G76" s="5">
        <f t="shared" si="5"/>
        <v>46.598</v>
      </c>
      <c r="H76" s="3">
        <v>10</v>
      </c>
      <c r="J76" t="s">
        <v>384</v>
      </c>
      <c r="K76" s="100">
        <v>3</v>
      </c>
    </row>
    <row r="77" spans="1:11" ht="14.25">
      <c r="A77" s="13">
        <v>39</v>
      </c>
      <c r="B77" s="52" t="s">
        <v>132</v>
      </c>
      <c r="C77" s="98">
        <v>290</v>
      </c>
      <c r="D77" s="16">
        <v>17</v>
      </c>
      <c r="E77" s="2">
        <f t="shared" si="4"/>
        <v>0.05862068965517241</v>
      </c>
      <c r="F77" s="5">
        <v>3.703</v>
      </c>
      <c r="G77" s="5">
        <f t="shared" si="5"/>
        <v>62.951</v>
      </c>
      <c r="H77" s="3">
        <v>24</v>
      </c>
      <c r="J77" t="s">
        <v>385</v>
      </c>
      <c r="K77" s="100">
        <v>4</v>
      </c>
    </row>
    <row r="78" spans="1:11" ht="14.25">
      <c r="A78" s="13">
        <v>44</v>
      </c>
      <c r="B78" s="52" t="s">
        <v>133</v>
      </c>
      <c r="C78" s="98">
        <v>20</v>
      </c>
      <c r="D78" s="16">
        <v>2</v>
      </c>
      <c r="E78" s="2">
        <f t="shared" si="4"/>
        <v>0.1</v>
      </c>
      <c r="F78" s="5">
        <v>30</v>
      </c>
      <c r="G78" s="5">
        <f t="shared" si="5"/>
        <v>60</v>
      </c>
      <c r="H78" s="3">
        <v>14</v>
      </c>
      <c r="J78" t="s">
        <v>66</v>
      </c>
      <c r="K78" s="100">
        <v>8</v>
      </c>
    </row>
    <row r="79" spans="1:11" ht="14.25">
      <c r="A79" s="9">
        <v>10</v>
      </c>
      <c r="B79" s="52" t="s">
        <v>134</v>
      </c>
      <c r="C79" s="97">
        <v>215</v>
      </c>
      <c r="D79" s="16">
        <v>37</v>
      </c>
      <c r="E79" s="2">
        <f t="shared" si="4"/>
        <v>0.17209302325581396</v>
      </c>
      <c r="F79" s="5">
        <v>4.727</v>
      </c>
      <c r="G79" s="5">
        <f t="shared" si="5"/>
        <v>174.899</v>
      </c>
      <c r="H79" s="3">
        <v>82</v>
      </c>
      <c r="J79" t="s">
        <v>271</v>
      </c>
      <c r="K79" s="100">
        <v>6</v>
      </c>
    </row>
    <row r="80" spans="1:11" ht="14.25">
      <c r="A80" s="13">
        <v>7</v>
      </c>
      <c r="B80" s="52" t="s">
        <v>135</v>
      </c>
      <c r="C80" s="97">
        <v>60</v>
      </c>
      <c r="D80" s="16">
        <v>14</v>
      </c>
      <c r="E80" s="2">
        <f t="shared" si="4"/>
        <v>0.23333333333333334</v>
      </c>
      <c r="F80" s="5">
        <v>14.013</v>
      </c>
      <c r="G80" s="5">
        <f t="shared" si="5"/>
        <v>196.182</v>
      </c>
      <c r="H80" s="3">
        <v>88</v>
      </c>
      <c r="J80" t="s">
        <v>67</v>
      </c>
      <c r="K80" s="100">
        <v>1</v>
      </c>
    </row>
    <row r="81" spans="1:11" ht="14.25">
      <c r="A81" s="13">
        <v>81</v>
      </c>
      <c r="B81" s="52" t="s">
        <v>136</v>
      </c>
      <c r="C81" s="98">
        <v>20</v>
      </c>
      <c r="D81" s="3">
        <v>0</v>
      </c>
      <c r="E81" s="2">
        <f t="shared" si="4"/>
        <v>0</v>
      </c>
      <c r="F81" s="5">
        <v>30</v>
      </c>
      <c r="G81" s="5">
        <f t="shared" si="5"/>
        <v>0</v>
      </c>
      <c r="H81" s="3">
        <v>0</v>
      </c>
      <c r="J81" t="s">
        <v>386</v>
      </c>
      <c r="K81" s="100">
        <v>1</v>
      </c>
    </row>
    <row r="82" spans="1:11" ht="14.25">
      <c r="A82" s="13">
        <v>1</v>
      </c>
      <c r="B82" s="52" t="s">
        <v>27</v>
      </c>
      <c r="C82" s="97">
        <v>152</v>
      </c>
      <c r="D82" s="3">
        <v>58</v>
      </c>
      <c r="E82" s="2">
        <f t="shared" si="4"/>
        <v>0.3815789473684211</v>
      </c>
      <c r="F82" s="5">
        <v>6.213</v>
      </c>
      <c r="G82" s="5">
        <f t="shared" si="5"/>
        <v>360.354</v>
      </c>
      <c r="H82" s="3">
        <v>100</v>
      </c>
      <c r="J82" t="s">
        <v>253</v>
      </c>
      <c r="K82" s="100">
        <v>2</v>
      </c>
    </row>
    <row r="83" spans="1:11" ht="14.25">
      <c r="A83" s="9">
        <v>50</v>
      </c>
      <c r="B83" s="52" t="s">
        <v>137</v>
      </c>
      <c r="C83" s="97">
        <v>247</v>
      </c>
      <c r="D83" s="3">
        <v>9</v>
      </c>
      <c r="E83" s="2">
        <f t="shared" si="4"/>
        <v>0.03643724696356275</v>
      </c>
      <c r="F83" s="5">
        <v>4.263</v>
      </c>
      <c r="G83" s="5">
        <f t="shared" si="5"/>
        <v>38.367</v>
      </c>
      <c r="H83" s="3">
        <v>10</v>
      </c>
      <c r="J83" t="s">
        <v>282</v>
      </c>
      <c r="K83" s="3">
        <v>2</v>
      </c>
    </row>
    <row r="84" spans="1:11" ht="14.25">
      <c r="A84" s="13">
        <v>62</v>
      </c>
      <c r="B84" s="52" t="s">
        <v>7</v>
      </c>
      <c r="C84" s="97">
        <v>214</v>
      </c>
      <c r="D84" s="3">
        <v>5</v>
      </c>
      <c r="E84" s="2">
        <f t="shared" si="4"/>
        <v>0.02336448598130841</v>
      </c>
      <c r="F84" s="5">
        <v>4.727</v>
      </c>
      <c r="G84" s="5">
        <f t="shared" si="5"/>
        <v>23.635</v>
      </c>
      <c r="H84" s="3">
        <v>10</v>
      </c>
      <c r="J84" t="s">
        <v>387</v>
      </c>
      <c r="K84" s="3">
        <v>17</v>
      </c>
    </row>
    <row r="85" spans="1:11" ht="14.25">
      <c r="A85" s="13">
        <v>68</v>
      </c>
      <c r="B85" s="52" t="s">
        <v>19</v>
      </c>
      <c r="C85" s="98">
        <v>205</v>
      </c>
      <c r="D85" s="3">
        <v>2</v>
      </c>
      <c r="E85" s="2">
        <f t="shared" si="4"/>
        <v>0.00975609756097561</v>
      </c>
      <c r="F85" s="5">
        <v>4.913</v>
      </c>
      <c r="G85" s="5">
        <f t="shared" si="5"/>
        <v>9.826</v>
      </c>
      <c r="H85" s="3">
        <v>10</v>
      </c>
      <c r="J85" t="s">
        <v>355</v>
      </c>
      <c r="K85" s="100">
        <v>1</v>
      </c>
    </row>
    <row r="86" spans="1:11" ht="14.25">
      <c r="A86" s="9">
        <v>30</v>
      </c>
      <c r="B86" s="52" t="s">
        <v>234</v>
      </c>
      <c r="C86" s="98">
        <v>60</v>
      </c>
      <c r="D86" s="3">
        <v>7</v>
      </c>
      <c r="E86" s="2">
        <f t="shared" si="4"/>
        <v>0.11666666666666667</v>
      </c>
      <c r="F86" s="5">
        <v>14.013</v>
      </c>
      <c r="G86" s="5">
        <f t="shared" si="5"/>
        <v>98.091</v>
      </c>
      <c r="H86" s="3">
        <v>42</v>
      </c>
      <c r="J86" t="s">
        <v>161</v>
      </c>
      <c r="K86" s="100">
        <v>17</v>
      </c>
    </row>
    <row r="87" spans="1:11" ht="14.25">
      <c r="A87" s="13">
        <v>82</v>
      </c>
      <c r="B87" s="52" t="s">
        <v>185</v>
      </c>
      <c r="C87" s="98">
        <v>56</v>
      </c>
      <c r="D87" s="3">
        <v>0</v>
      </c>
      <c r="E87" s="2">
        <f t="shared" si="4"/>
        <v>0</v>
      </c>
      <c r="F87" s="56">
        <v>15.195</v>
      </c>
      <c r="G87" s="5">
        <f t="shared" si="5"/>
        <v>0</v>
      </c>
      <c r="H87" s="3">
        <v>0</v>
      </c>
      <c r="J87" t="s">
        <v>68</v>
      </c>
      <c r="K87" s="100">
        <v>2</v>
      </c>
    </row>
    <row r="88" spans="1:11" ht="14.25">
      <c r="A88" s="13">
        <v>13</v>
      </c>
      <c r="B88" s="52" t="s">
        <v>138</v>
      </c>
      <c r="C88" s="98">
        <v>250</v>
      </c>
      <c r="D88" s="3">
        <v>38</v>
      </c>
      <c r="E88" s="2">
        <f t="shared" si="4"/>
        <v>0.152</v>
      </c>
      <c r="F88" s="5">
        <v>4.133</v>
      </c>
      <c r="G88" s="5">
        <f t="shared" si="5"/>
        <v>157.054</v>
      </c>
      <c r="H88" s="3">
        <v>76</v>
      </c>
      <c r="J88" t="s">
        <v>69</v>
      </c>
      <c r="K88" s="100">
        <v>37</v>
      </c>
    </row>
    <row r="89" spans="1:11" ht="14.25">
      <c r="A89" s="13">
        <v>46</v>
      </c>
      <c r="B89" s="52" t="s">
        <v>233</v>
      </c>
      <c r="C89" s="97">
        <v>75</v>
      </c>
      <c r="D89" s="3">
        <v>5</v>
      </c>
      <c r="E89" s="2">
        <f t="shared" si="4"/>
        <v>0.06666666666666667</v>
      </c>
      <c r="F89" s="5">
        <v>11.413</v>
      </c>
      <c r="G89" s="5">
        <f t="shared" si="5"/>
        <v>57.065</v>
      </c>
      <c r="H89" s="3">
        <v>10</v>
      </c>
      <c r="J89" t="s">
        <v>162</v>
      </c>
      <c r="K89" s="100">
        <v>6</v>
      </c>
    </row>
    <row r="90" spans="1:11" ht="14.25">
      <c r="A90" s="13">
        <v>37</v>
      </c>
      <c r="B90" s="52" t="s">
        <v>139</v>
      </c>
      <c r="C90" s="98">
        <v>60</v>
      </c>
      <c r="D90" s="3">
        <v>5</v>
      </c>
      <c r="E90" s="2">
        <f t="shared" si="4"/>
        <v>0.08333333333333333</v>
      </c>
      <c r="F90" s="5">
        <v>14.013</v>
      </c>
      <c r="G90" s="5">
        <f t="shared" si="5"/>
        <v>70.065</v>
      </c>
      <c r="H90" s="3">
        <v>28</v>
      </c>
      <c r="J90" t="s">
        <v>70</v>
      </c>
      <c r="K90" s="100">
        <v>14</v>
      </c>
    </row>
    <row r="91" spans="10:11" ht="12.75">
      <c r="J91" t="s">
        <v>163</v>
      </c>
      <c r="K91" s="100">
        <v>33</v>
      </c>
    </row>
    <row r="92" spans="10:11" ht="12.75">
      <c r="J92" t="s">
        <v>164</v>
      </c>
      <c r="K92" s="100">
        <v>58</v>
      </c>
    </row>
    <row r="93" spans="10:11" ht="12.75">
      <c r="J93" t="s">
        <v>72</v>
      </c>
      <c r="K93" s="100">
        <v>9</v>
      </c>
    </row>
    <row r="94" spans="10:11" ht="12.75">
      <c r="J94" t="s">
        <v>7</v>
      </c>
      <c r="K94" s="100">
        <v>5</v>
      </c>
    </row>
    <row r="95" spans="10:11" ht="12.75">
      <c r="J95" t="s">
        <v>388</v>
      </c>
      <c r="K95" s="100">
        <v>1</v>
      </c>
    </row>
    <row r="96" spans="10:11" ht="12.75">
      <c r="J96" t="s">
        <v>19</v>
      </c>
      <c r="K96" s="100">
        <v>2</v>
      </c>
    </row>
    <row r="97" spans="10:11" ht="12.75">
      <c r="J97" t="s">
        <v>389</v>
      </c>
      <c r="K97" s="100">
        <v>45</v>
      </c>
    </row>
    <row r="98" spans="10:11" ht="12.75">
      <c r="J98" t="s">
        <v>252</v>
      </c>
      <c r="K98" s="100">
        <v>7</v>
      </c>
    </row>
    <row r="99" spans="10:11" ht="12.75">
      <c r="J99" t="s">
        <v>170</v>
      </c>
      <c r="K99" s="100">
        <v>9</v>
      </c>
    </row>
    <row r="100" spans="10:11" ht="12.75">
      <c r="J100" t="s">
        <v>73</v>
      </c>
      <c r="K100" s="100">
        <v>38</v>
      </c>
    </row>
    <row r="101" spans="10:11" ht="12.75">
      <c r="J101" t="s">
        <v>390</v>
      </c>
      <c r="K101" s="100">
        <v>5</v>
      </c>
    </row>
    <row r="102" spans="10:11" ht="12.75">
      <c r="J102" t="s">
        <v>165</v>
      </c>
      <c r="K102" s="100">
        <v>9</v>
      </c>
    </row>
    <row r="103" spans="10:11" ht="12.75">
      <c r="J103" t="s">
        <v>74</v>
      </c>
      <c r="K103" s="100">
        <v>5</v>
      </c>
    </row>
    <row r="104" spans="10:11" ht="12.75">
      <c r="J104" t="s">
        <v>272</v>
      </c>
      <c r="K104" s="100">
        <v>22</v>
      </c>
    </row>
    <row r="105" spans="10:11" ht="12.75">
      <c r="J105" t="s">
        <v>265</v>
      </c>
      <c r="K105" s="100">
        <v>1120</v>
      </c>
    </row>
    <row r="106" ht="12.75">
      <c r="K106" s="100"/>
    </row>
    <row r="107" ht="12.75">
      <c r="K107" s="100"/>
    </row>
    <row r="108" spans="5:11" ht="12.75">
      <c r="E108" s="84"/>
      <c r="K108" s="100"/>
    </row>
    <row r="109" ht="12.75">
      <c r="K109" s="100"/>
    </row>
    <row r="110" ht="12.75">
      <c r="K110" s="100"/>
    </row>
    <row r="111" ht="12.75">
      <c r="K111" s="100"/>
    </row>
    <row r="112" ht="12.75">
      <c r="K112" s="100"/>
    </row>
    <row r="113" ht="12.75">
      <c r="K113" s="100"/>
    </row>
    <row r="114" ht="12.75">
      <c r="K114" s="100"/>
    </row>
    <row r="115" ht="12.75">
      <c r="K115" s="100"/>
    </row>
    <row r="116" ht="12.75">
      <c r="K116" s="100"/>
    </row>
    <row r="117" ht="12.75">
      <c r="K117" s="100"/>
    </row>
    <row r="118" ht="12.75">
      <c r="K118" s="100"/>
    </row>
    <row r="119" ht="12.75">
      <c r="K119" s="100"/>
    </row>
    <row r="120" ht="12.75">
      <c r="K120" s="100"/>
    </row>
    <row r="121" ht="12.75">
      <c r="K121" s="100"/>
    </row>
    <row r="122" ht="12.75">
      <c r="K122" s="100"/>
    </row>
    <row r="123" ht="12.75">
      <c r="K123" s="100"/>
    </row>
    <row r="124" ht="12.75">
      <c r="K124" s="100"/>
    </row>
    <row r="125" ht="12.75">
      <c r="K125" s="100"/>
    </row>
    <row r="126" ht="12.75">
      <c r="K126" s="100"/>
    </row>
    <row r="127" ht="12.75">
      <c r="K127" s="100"/>
    </row>
    <row r="128" ht="12.75">
      <c r="K128" s="100"/>
    </row>
    <row r="129" ht="12.75">
      <c r="K129" s="100"/>
    </row>
    <row r="720" ht="12.75">
      <c r="E720" s="84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4"/>
  <sheetViews>
    <sheetView zoomScalePageLayoutView="0" workbookViewId="0" topLeftCell="A66">
      <selection activeCell="B9" sqref="B9:B90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19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9" width="9.7109375" style="0" customWidth="1"/>
    <col min="10" max="10" width="23.2812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9" s="1" customFormat="1" ht="12.75">
      <c r="A4" s="9"/>
      <c r="B4" s="1" t="s">
        <v>0</v>
      </c>
      <c r="C4" s="23"/>
      <c r="D4" s="1" t="s">
        <v>34</v>
      </c>
      <c r="F4" s="1" t="s">
        <v>92</v>
      </c>
      <c r="H4" s="21" t="s">
        <v>218</v>
      </c>
      <c r="I4" s="21"/>
    </row>
    <row r="5" spans="1:3" s="1" customFormat="1" ht="12.75">
      <c r="A5" s="9"/>
      <c r="C5" s="23"/>
    </row>
    <row r="6" spans="1:6" s="1" customFormat="1" ht="12.75">
      <c r="A6" s="9"/>
      <c r="C6" s="23"/>
      <c r="F6" s="6"/>
    </row>
    <row r="7" spans="1:9" ht="12.75">
      <c r="A7" s="9" t="s">
        <v>10</v>
      </c>
      <c r="C7" s="30" t="s">
        <v>2</v>
      </c>
      <c r="D7" s="30" t="s">
        <v>3</v>
      </c>
      <c r="E7" t="s">
        <v>4</v>
      </c>
      <c r="F7" s="5" t="s">
        <v>12</v>
      </c>
      <c r="G7" s="9" t="s">
        <v>9</v>
      </c>
      <c r="H7" s="7" t="s">
        <v>11</v>
      </c>
      <c r="I7" s="7"/>
    </row>
    <row r="8" spans="3:11" ht="12.75">
      <c r="C8" s="24"/>
      <c r="G8" s="9" t="s">
        <v>8</v>
      </c>
      <c r="J8" s="54"/>
      <c r="K8" s="54"/>
    </row>
    <row r="9" spans="1:11" ht="14.25">
      <c r="A9" s="13">
        <v>63</v>
      </c>
      <c r="B9" s="52" t="s">
        <v>141</v>
      </c>
      <c r="C9" s="98">
        <v>20</v>
      </c>
      <c r="D9" s="16">
        <v>0</v>
      </c>
      <c r="E9" s="2">
        <f aca="true" t="shared" si="0" ref="E9:E40">+D9/C9</f>
        <v>0</v>
      </c>
      <c r="F9" s="5">
        <v>30</v>
      </c>
      <c r="G9" s="5">
        <f aca="true" t="shared" si="1" ref="G9:G40">+F9*D9</f>
        <v>0</v>
      </c>
      <c r="H9" s="3">
        <v>0</v>
      </c>
      <c r="I9" s="3"/>
      <c r="J9" t="s">
        <v>143</v>
      </c>
      <c r="K9">
        <v>18</v>
      </c>
    </row>
    <row r="10" spans="1:11" ht="14.25">
      <c r="A10" s="13">
        <v>31</v>
      </c>
      <c r="B10" s="52" t="s">
        <v>153</v>
      </c>
      <c r="C10" s="97">
        <v>857</v>
      </c>
      <c r="D10" s="16">
        <v>38</v>
      </c>
      <c r="E10" s="2">
        <f t="shared" si="0"/>
        <v>0.044340723453908985</v>
      </c>
      <c r="F10" s="5">
        <v>1.931</v>
      </c>
      <c r="G10" s="5">
        <f t="shared" si="1"/>
        <v>73.378</v>
      </c>
      <c r="H10" s="3">
        <v>40</v>
      </c>
      <c r="I10" s="3"/>
      <c r="J10" t="s">
        <v>156</v>
      </c>
      <c r="K10">
        <v>38</v>
      </c>
    </row>
    <row r="11" spans="1:11" ht="14.25">
      <c r="A11" s="9">
        <v>64</v>
      </c>
      <c r="B11" s="52" t="s">
        <v>86</v>
      </c>
      <c r="C11" s="98">
        <v>50</v>
      </c>
      <c r="D11" s="16">
        <v>0</v>
      </c>
      <c r="E11" s="2">
        <f t="shared" si="0"/>
        <v>0</v>
      </c>
      <c r="F11" s="5">
        <v>16.613</v>
      </c>
      <c r="G11" s="5">
        <f t="shared" si="1"/>
        <v>0</v>
      </c>
      <c r="H11" s="3">
        <v>0</v>
      </c>
      <c r="I11" s="26"/>
      <c r="J11" t="s">
        <v>5</v>
      </c>
      <c r="K11">
        <v>36</v>
      </c>
    </row>
    <row r="12" spans="1:11" ht="14.25">
      <c r="A12" s="13">
        <v>1</v>
      </c>
      <c r="B12" s="52" t="s">
        <v>5</v>
      </c>
      <c r="C12" s="97">
        <v>65</v>
      </c>
      <c r="D12" s="16">
        <v>36</v>
      </c>
      <c r="E12" s="2">
        <f t="shared" si="0"/>
        <v>0.5538461538461539</v>
      </c>
      <c r="F12" s="5">
        <v>13.013</v>
      </c>
      <c r="G12" s="5">
        <f t="shared" si="1"/>
        <v>468.468</v>
      </c>
      <c r="H12" s="3">
        <v>100</v>
      </c>
      <c r="I12" s="26"/>
      <c r="J12" t="s">
        <v>196</v>
      </c>
      <c r="K12">
        <v>2</v>
      </c>
    </row>
    <row r="13" spans="1:11" ht="14.25">
      <c r="A13" s="13">
        <v>65</v>
      </c>
      <c r="B13" s="52" t="s">
        <v>226</v>
      </c>
      <c r="C13" s="98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I13" s="3"/>
      <c r="J13" t="s">
        <v>360</v>
      </c>
      <c r="K13">
        <v>1</v>
      </c>
    </row>
    <row r="14" spans="1:11" ht="14.25">
      <c r="A14" s="13">
        <v>60</v>
      </c>
      <c r="B14" s="52" t="s">
        <v>196</v>
      </c>
      <c r="C14" s="97">
        <v>210</v>
      </c>
      <c r="D14" s="16">
        <v>2</v>
      </c>
      <c r="E14" s="2">
        <f t="shared" si="0"/>
        <v>0.009523809523809525</v>
      </c>
      <c r="F14" s="5">
        <v>4.727</v>
      </c>
      <c r="G14" s="5">
        <f t="shared" si="1"/>
        <v>9.454</v>
      </c>
      <c r="H14" s="3">
        <v>10</v>
      </c>
      <c r="I14" s="3"/>
      <c r="J14" t="s">
        <v>43</v>
      </c>
      <c r="K14">
        <v>27</v>
      </c>
    </row>
    <row r="15" spans="1:11" ht="14.25">
      <c r="A15" s="13">
        <v>37</v>
      </c>
      <c r="B15" s="52" t="s">
        <v>87</v>
      </c>
      <c r="C15" s="97">
        <v>380</v>
      </c>
      <c r="D15" s="16">
        <v>18</v>
      </c>
      <c r="E15" s="2">
        <f t="shared" si="0"/>
        <v>0.04736842105263158</v>
      </c>
      <c r="F15" s="5">
        <v>3.066</v>
      </c>
      <c r="G15" s="5">
        <f t="shared" si="1"/>
        <v>55.187999999999995</v>
      </c>
      <c r="H15" s="3">
        <v>28</v>
      </c>
      <c r="I15" s="3"/>
      <c r="J15" t="s">
        <v>392</v>
      </c>
      <c r="K15">
        <v>2</v>
      </c>
    </row>
    <row r="16" spans="1:11" ht="14.25">
      <c r="A16" s="13">
        <v>66</v>
      </c>
      <c r="B16" s="52" t="s">
        <v>88</v>
      </c>
      <c r="C16" s="98">
        <v>30</v>
      </c>
      <c r="D16" s="16">
        <v>0</v>
      </c>
      <c r="E16" s="2">
        <f t="shared" si="0"/>
        <v>0</v>
      </c>
      <c r="F16" s="5">
        <v>29.467</v>
      </c>
      <c r="G16" s="5">
        <f t="shared" si="1"/>
        <v>0</v>
      </c>
      <c r="H16" s="3">
        <v>0</v>
      </c>
      <c r="I16" s="3"/>
      <c r="J16" t="s">
        <v>243</v>
      </c>
      <c r="K16">
        <v>5</v>
      </c>
    </row>
    <row r="17" spans="1:11" ht="14.25">
      <c r="A17" s="13">
        <v>24</v>
      </c>
      <c r="B17" s="52" t="s">
        <v>89</v>
      </c>
      <c r="C17" s="97">
        <v>277</v>
      </c>
      <c r="D17" s="16">
        <v>27</v>
      </c>
      <c r="E17" s="2">
        <f t="shared" si="0"/>
        <v>0.09747292418772563</v>
      </c>
      <c r="F17" s="5">
        <v>3.902</v>
      </c>
      <c r="G17" s="5">
        <f t="shared" si="1"/>
        <v>105.354</v>
      </c>
      <c r="H17" s="3">
        <v>54</v>
      </c>
      <c r="I17" s="3"/>
      <c r="J17" t="s">
        <v>44</v>
      </c>
      <c r="K17">
        <v>7</v>
      </c>
    </row>
    <row r="18" spans="1:11" ht="14.25">
      <c r="A18" s="13">
        <v>29</v>
      </c>
      <c r="B18" s="52" t="s">
        <v>227</v>
      </c>
      <c r="C18" s="97">
        <v>55</v>
      </c>
      <c r="D18" s="16">
        <v>5</v>
      </c>
      <c r="E18" s="2">
        <f t="shared" si="0"/>
        <v>0.09090909090909091</v>
      </c>
      <c r="F18" s="56">
        <v>15.195</v>
      </c>
      <c r="G18" s="5">
        <f t="shared" si="1"/>
        <v>75.975</v>
      </c>
      <c r="H18" s="3">
        <v>44</v>
      </c>
      <c r="I18" s="3"/>
      <c r="J18" t="s">
        <v>45</v>
      </c>
      <c r="K18">
        <v>11</v>
      </c>
    </row>
    <row r="19" spans="1:11" ht="14.25">
      <c r="A19" s="13">
        <v>7</v>
      </c>
      <c r="B19" s="52" t="s">
        <v>90</v>
      </c>
      <c r="C19" s="98">
        <v>30</v>
      </c>
      <c r="D19" s="16">
        <v>7</v>
      </c>
      <c r="E19" s="2">
        <f t="shared" si="0"/>
        <v>0.23333333333333334</v>
      </c>
      <c r="F19" s="5">
        <v>29.467</v>
      </c>
      <c r="G19" s="5">
        <f t="shared" si="1"/>
        <v>206.269</v>
      </c>
      <c r="H19" s="3">
        <v>88</v>
      </c>
      <c r="I19" s="3"/>
      <c r="J19" t="s">
        <v>197</v>
      </c>
      <c r="K19">
        <v>1</v>
      </c>
    </row>
    <row r="20" spans="1:11" ht="14.25">
      <c r="A20" s="13">
        <v>67</v>
      </c>
      <c r="B20" s="52" t="s">
        <v>91</v>
      </c>
      <c r="C20" s="97">
        <v>32</v>
      </c>
      <c r="D20" s="16">
        <v>0</v>
      </c>
      <c r="E20" s="2">
        <f t="shared" si="0"/>
        <v>0</v>
      </c>
      <c r="F20" s="5">
        <v>29.467</v>
      </c>
      <c r="G20" s="5">
        <f t="shared" si="1"/>
        <v>0</v>
      </c>
      <c r="H20" s="3">
        <v>0</v>
      </c>
      <c r="I20" s="26"/>
      <c r="J20" t="s">
        <v>368</v>
      </c>
      <c r="K20">
        <v>40</v>
      </c>
    </row>
    <row r="21" spans="1:11" ht="14.25">
      <c r="A21" s="13">
        <v>41</v>
      </c>
      <c r="B21" s="52" t="s">
        <v>92</v>
      </c>
      <c r="C21" s="97">
        <v>298</v>
      </c>
      <c r="D21" s="16">
        <v>11</v>
      </c>
      <c r="E21" s="2">
        <f t="shared" si="0"/>
        <v>0.03691275167785235</v>
      </c>
      <c r="F21" s="5">
        <v>3.703</v>
      </c>
      <c r="G21" s="5">
        <f t="shared" si="1"/>
        <v>40.733</v>
      </c>
      <c r="H21" s="3">
        <v>20</v>
      </c>
      <c r="I21" s="26"/>
      <c r="J21" t="s">
        <v>169</v>
      </c>
      <c r="K21">
        <v>6</v>
      </c>
    </row>
    <row r="22" spans="1:11" ht="14.25">
      <c r="A22" s="13">
        <v>23</v>
      </c>
      <c r="B22" s="52" t="s">
        <v>93</v>
      </c>
      <c r="C22" s="97">
        <v>479</v>
      </c>
      <c r="D22" s="16">
        <v>40</v>
      </c>
      <c r="E22" s="2">
        <f t="shared" si="0"/>
        <v>0.08350730688935282</v>
      </c>
      <c r="F22" s="5">
        <v>2.673</v>
      </c>
      <c r="G22" s="5">
        <f t="shared" si="1"/>
        <v>106.92</v>
      </c>
      <c r="H22" s="3">
        <v>56</v>
      </c>
      <c r="I22" s="3"/>
      <c r="J22" t="s">
        <v>291</v>
      </c>
      <c r="K22">
        <v>2</v>
      </c>
    </row>
    <row r="23" spans="1:11" ht="14.25">
      <c r="A23" s="13">
        <v>27</v>
      </c>
      <c r="B23" s="52" t="s">
        <v>142</v>
      </c>
      <c r="C23" s="97">
        <v>58</v>
      </c>
      <c r="D23" s="16">
        <v>6</v>
      </c>
      <c r="E23" s="2">
        <f t="shared" si="0"/>
        <v>0.10344827586206896</v>
      </c>
      <c r="F23" s="56">
        <v>15.195</v>
      </c>
      <c r="G23" s="5">
        <f t="shared" si="1"/>
        <v>91.17</v>
      </c>
      <c r="H23" s="3">
        <v>48</v>
      </c>
      <c r="I23" s="3"/>
      <c r="J23" t="s">
        <v>31</v>
      </c>
      <c r="K23">
        <v>2</v>
      </c>
    </row>
    <row r="24" spans="1:11" ht="14.25">
      <c r="A24" s="13">
        <v>68</v>
      </c>
      <c r="B24" s="94" t="s">
        <v>333</v>
      </c>
      <c r="C24" s="98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I24" s="3"/>
      <c r="J24" t="s">
        <v>393</v>
      </c>
      <c r="K24">
        <v>1</v>
      </c>
    </row>
    <row r="25" spans="1:11" ht="14.25">
      <c r="A25" s="13">
        <v>69</v>
      </c>
      <c r="B25" s="52" t="s">
        <v>181</v>
      </c>
      <c r="C25" s="98">
        <v>51</v>
      </c>
      <c r="D25" s="16">
        <v>0</v>
      </c>
      <c r="E25" s="2">
        <f t="shared" si="0"/>
        <v>0</v>
      </c>
      <c r="F25" s="5">
        <v>16.613</v>
      </c>
      <c r="G25" s="5">
        <f t="shared" si="1"/>
        <v>0</v>
      </c>
      <c r="H25" s="3">
        <v>0</v>
      </c>
      <c r="I25" s="3"/>
      <c r="J25" t="s">
        <v>76</v>
      </c>
      <c r="K25">
        <v>15</v>
      </c>
    </row>
    <row r="26" spans="1:11" ht="14.25">
      <c r="A26" s="13">
        <v>50</v>
      </c>
      <c r="B26" s="52" t="s">
        <v>31</v>
      </c>
      <c r="C26" s="98">
        <v>70</v>
      </c>
      <c r="D26" s="16">
        <v>2</v>
      </c>
      <c r="E26" s="2">
        <f t="shared" si="0"/>
        <v>0.02857142857142857</v>
      </c>
      <c r="F26" s="5">
        <v>12.156</v>
      </c>
      <c r="G26" s="5">
        <f t="shared" si="1"/>
        <v>24.312</v>
      </c>
      <c r="H26" s="3">
        <v>10</v>
      </c>
      <c r="I26" s="3"/>
      <c r="J26" t="s">
        <v>46</v>
      </c>
      <c r="K26">
        <v>51</v>
      </c>
    </row>
    <row r="27" spans="1:11" ht="14.25">
      <c r="A27" s="9">
        <v>70</v>
      </c>
      <c r="B27" s="52" t="s">
        <v>94</v>
      </c>
      <c r="C27" s="98">
        <v>1</v>
      </c>
      <c r="D27" s="16">
        <v>0</v>
      </c>
      <c r="E27" s="2">
        <f t="shared" si="0"/>
        <v>0</v>
      </c>
      <c r="F27" s="5">
        <v>30</v>
      </c>
      <c r="G27" s="5">
        <f t="shared" si="1"/>
        <v>0</v>
      </c>
      <c r="H27" s="3">
        <v>0</v>
      </c>
      <c r="I27" s="26"/>
      <c r="J27" t="s">
        <v>47</v>
      </c>
      <c r="K27">
        <v>1</v>
      </c>
    </row>
    <row r="28" spans="1:11" ht="14.25">
      <c r="A28" s="9">
        <v>28</v>
      </c>
      <c r="B28" s="52" t="s">
        <v>95</v>
      </c>
      <c r="C28" s="97">
        <v>167</v>
      </c>
      <c r="D28" s="16">
        <v>15</v>
      </c>
      <c r="E28" s="2">
        <f t="shared" si="0"/>
        <v>0.08982035928143713</v>
      </c>
      <c r="F28" s="5">
        <v>5.74</v>
      </c>
      <c r="G28" s="5">
        <f t="shared" si="1"/>
        <v>86.10000000000001</v>
      </c>
      <c r="H28" s="3">
        <v>46</v>
      </c>
      <c r="I28" s="3"/>
      <c r="J28" t="s">
        <v>374</v>
      </c>
      <c r="K28">
        <v>1</v>
      </c>
    </row>
    <row r="29" spans="1:11" ht="14.25">
      <c r="A29" s="13">
        <v>6</v>
      </c>
      <c r="B29" s="52" t="s">
        <v>171</v>
      </c>
      <c r="C29" s="97">
        <v>58</v>
      </c>
      <c r="D29" s="16">
        <v>15</v>
      </c>
      <c r="E29" s="2">
        <f t="shared" si="0"/>
        <v>0.25862068965517243</v>
      </c>
      <c r="F29" s="56">
        <v>15.195</v>
      </c>
      <c r="G29" s="5">
        <f t="shared" si="1"/>
        <v>227.925</v>
      </c>
      <c r="H29" s="3">
        <v>90</v>
      </c>
      <c r="I29" s="3"/>
      <c r="J29" t="s">
        <v>49</v>
      </c>
      <c r="K29">
        <v>6</v>
      </c>
    </row>
    <row r="30" spans="1:11" ht="14.25">
      <c r="A30" s="9">
        <v>10</v>
      </c>
      <c r="B30" s="52" t="s">
        <v>96</v>
      </c>
      <c r="C30" s="97">
        <v>310</v>
      </c>
      <c r="D30" s="16">
        <v>51</v>
      </c>
      <c r="E30" s="2">
        <f t="shared" si="0"/>
        <v>0.16451612903225807</v>
      </c>
      <c r="F30" s="5">
        <v>3.529</v>
      </c>
      <c r="G30" s="5">
        <f t="shared" si="1"/>
        <v>179.97899999999998</v>
      </c>
      <c r="H30" s="3">
        <v>82</v>
      </c>
      <c r="I30" s="3"/>
      <c r="J30" t="s">
        <v>377</v>
      </c>
      <c r="K30">
        <v>1</v>
      </c>
    </row>
    <row r="31" spans="1:11" ht="14.25">
      <c r="A31" s="13">
        <v>54</v>
      </c>
      <c r="B31" s="52" t="s">
        <v>97</v>
      </c>
      <c r="C31" s="97">
        <v>59</v>
      </c>
      <c r="D31" s="17">
        <v>1</v>
      </c>
      <c r="E31" s="2">
        <f t="shared" si="0"/>
        <v>0.01694915254237288</v>
      </c>
      <c r="F31" s="56">
        <v>15.195</v>
      </c>
      <c r="G31" s="5">
        <f t="shared" si="1"/>
        <v>15.195</v>
      </c>
      <c r="H31" s="3">
        <v>10</v>
      </c>
      <c r="I31" s="3"/>
      <c r="J31" t="s">
        <v>50</v>
      </c>
      <c r="K31">
        <v>1</v>
      </c>
    </row>
    <row r="32" spans="1:11" ht="14.25">
      <c r="A32" s="13">
        <v>45</v>
      </c>
      <c r="B32" s="52" t="s">
        <v>98</v>
      </c>
      <c r="C32" s="97">
        <v>26</v>
      </c>
      <c r="D32" s="16">
        <v>1</v>
      </c>
      <c r="E32" s="2">
        <f t="shared" si="0"/>
        <v>0.038461538461538464</v>
      </c>
      <c r="F32" s="5">
        <v>30</v>
      </c>
      <c r="G32" s="5">
        <f t="shared" si="1"/>
        <v>30</v>
      </c>
      <c r="H32" s="3">
        <v>12</v>
      </c>
      <c r="I32" s="3"/>
      <c r="J32" t="s">
        <v>51</v>
      </c>
      <c r="K32">
        <v>2</v>
      </c>
    </row>
    <row r="33" spans="1:11" ht="14.25">
      <c r="A33" s="13">
        <v>32</v>
      </c>
      <c r="B33" s="52" t="s">
        <v>167</v>
      </c>
      <c r="C33" s="97">
        <v>73</v>
      </c>
      <c r="D33" s="16">
        <v>6</v>
      </c>
      <c r="E33" s="2">
        <f t="shared" si="0"/>
        <v>0.0821917808219178</v>
      </c>
      <c r="F33" s="5">
        <v>12.156</v>
      </c>
      <c r="G33" s="5">
        <f t="shared" si="1"/>
        <v>72.936</v>
      </c>
      <c r="H33" s="3">
        <v>38</v>
      </c>
      <c r="I33" s="26"/>
      <c r="J33" t="s">
        <v>52</v>
      </c>
      <c r="K33">
        <v>2</v>
      </c>
    </row>
    <row r="34" spans="1:11" ht="14.25">
      <c r="A34" s="9">
        <v>46</v>
      </c>
      <c r="B34" s="52" t="s">
        <v>99</v>
      </c>
      <c r="C34" s="98">
        <v>27</v>
      </c>
      <c r="D34" s="17">
        <v>1</v>
      </c>
      <c r="E34" s="2">
        <f t="shared" si="0"/>
        <v>0.037037037037037035</v>
      </c>
      <c r="F34" s="5">
        <v>30</v>
      </c>
      <c r="G34" s="5">
        <f t="shared" si="1"/>
        <v>30</v>
      </c>
      <c r="H34" s="3">
        <v>10</v>
      </c>
      <c r="I34" s="3"/>
      <c r="J34" t="s">
        <v>146</v>
      </c>
      <c r="K34">
        <v>1</v>
      </c>
    </row>
    <row r="35" spans="1:11" ht="14.25">
      <c r="A35" s="13">
        <v>61</v>
      </c>
      <c r="B35" s="52" t="s">
        <v>100</v>
      </c>
      <c r="C35" s="97">
        <v>179</v>
      </c>
      <c r="D35" s="16">
        <v>1</v>
      </c>
      <c r="E35" s="2">
        <f t="shared" si="0"/>
        <v>0.00558659217877095</v>
      </c>
      <c r="F35" s="5">
        <v>5.47</v>
      </c>
      <c r="G35" s="5">
        <f t="shared" si="1"/>
        <v>5.47</v>
      </c>
      <c r="H35" s="3">
        <v>10</v>
      </c>
      <c r="I35" s="3"/>
      <c r="J35" t="s">
        <v>187</v>
      </c>
      <c r="K35">
        <v>2</v>
      </c>
    </row>
    <row r="36" spans="1:11" ht="14.25">
      <c r="A36" s="9">
        <v>34</v>
      </c>
      <c r="B36" s="52" t="s">
        <v>101</v>
      </c>
      <c r="C36" s="98">
        <v>25</v>
      </c>
      <c r="D36" s="16">
        <v>2</v>
      </c>
      <c r="E36" s="2">
        <f t="shared" si="0"/>
        <v>0.08</v>
      </c>
      <c r="F36" s="5">
        <v>30</v>
      </c>
      <c r="G36" s="5">
        <f t="shared" si="1"/>
        <v>60</v>
      </c>
      <c r="H36" s="3">
        <v>34</v>
      </c>
      <c r="I36" s="3"/>
      <c r="J36" t="s">
        <v>188</v>
      </c>
      <c r="K36">
        <v>3</v>
      </c>
    </row>
    <row r="37" spans="1:11" ht="14.25">
      <c r="A37" s="13">
        <v>49</v>
      </c>
      <c r="B37" s="52" t="s">
        <v>102</v>
      </c>
      <c r="C37" s="98">
        <v>68</v>
      </c>
      <c r="D37" s="16">
        <v>2</v>
      </c>
      <c r="E37" s="2">
        <f t="shared" si="0"/>
        <v>0.029411764705882353</v>
      </c>
      <c r="F37" s="5">
        <v>13.013</v>
      </c>
      <c r="G37" s="5">
        <f t="shared" si="1"/>
        <v>26.026</v>
      </c>
      <c r="H37" s="3">
        <v>10</v>
      </c>
      <c r="I37" s="3"/>
      <c r="J37" t="s">
        <v>147</v>
      </c>
      <c r="K37">
        <v>3</v>
      </c>
    </row>
    <row r="38" spans="1:11" ht="14.25">
      <c r="A38" s="13">
        <v>71</v>
      </c>
      <c r="B38" s="52" t="s">
        <v>103</v>
      </c>
      <c r="C38" s="98">
        <v>30</v>
      </c>
      <c r="D38" s="16">
        <v>0</v>
      </c>
      <c r="E38" s="2">
        <f t="shared" si="0"/>
        <v>0</v>
      </c>
      <c r="F38" s="5">
        <v>29.467</v>
      </c>
      <c r="G38" s="5">
        <f t="shared" si="1"/>
        <v>0</v>
      </c>
      <c r="H38" s="3">
        <v>0</v>
      </c>
      <c r="I38" s="3"/>
      <c r="J38" t="s">
        <v>394</v>
      </c>
      <c r="K38">
        <v>6</v>
      </c>
    </row>
    <row r="39" spans="1:11" ht="14.25">
      <c r="A39" s="13">
        <v>55</v>
      </c>
      <c r="B39" s="52" t="s">
        <v>104</v>
      </c>
      <c r="C39" s="98">
        <v>120</v>
      </c>
      <c r="D39" s="16">
        <v>2</v>
      </c>
      <c r="E39" s="2">
        <f t="shared" si="0"/>
        <v>0.016666666666666666</v>
      </c>
      <c r="F39" s="5">
        <v>7.513</v>
      </c>
      <c r="G39" s="5">
        <f t="shared" si="1"/>
        <v>15.026</v>
      </c>
      <c r="H39" s="3">
        <v>10</v>
      </c>
      <c r="I39" s="3"/>
      <c r="J39" t="s">
        <v>57</v>
      </c>
      <c r="K39">
        <v>26</v>
      </c>
    </row>
    <row r="40" spans="1:11" ht="14.25">
      <c r="A40" s="13">
        <v>33</v>
      </c>
      <c r="B40" s="52" t="s">
        <v>105</v>
      </c>
      <c r="C40" s="98">
        <v>130</v>
      </c>
      <c r="D40" s="16">
        <v>9</v>
      </c>
      <c r="E40" s="2">
        <f t="shared" si="0"/>
        <v>0.06923076923076923</v>
      </c>
      <c r="F40" s="5">
        <v>7.013</v>
      </c>
      <c r="G40" s="5">
        <f t="shared" si="1"/>
        <v>63.117</v>
      </c>
      <c r="H40" s="3">
        <v>36</v>
      </c>
      <c r="I40" s="3"/>
      <c r="J40" t="s">
        <v>189</v>
      </c>
      <c r="K40">
        <v>1</v>
      </c>
    </row>
    <row r="41" spans="1:11" ht="14.25">
      <c r="A41" s="13">
        <v>72</v>
      </c>
      <c r="B41" s="52" t="s">
        <v>106</v>
      </c>
      <c r="C41" s="98">
        <v>20</v>
      </c>
      <c r="D41" s="16">
        <v>0</v>
      </c>
      <c r="E41" s="2">
        <f aca="true" t="shared" si="2" ref="E41:E72">+D41/C41</f>
        <v>0</v>
      </c>
      <c r="F41" s="5">
        <v>30</v>
      </c>
      <c r="G41" s="5">
        <f aca="true" t="shared" si="3" ref="G41:G72">+F41*D41</f>
        <v>0</v>
      </c>
      <c r="H41" s="3">
        <v>0</v>
      </c>
      <c r="I41" s="3"/>
      <c r="J41" t="s">
        <v>157</v>
      </c>
      <c r="K41">
        <v>81</v>
      </c>
    </row>
    <row r="42" spans="1:11" ht="14.25">
      <c r="A42" s="13">
        <v>73</v>
      </c>
      <c r="B42" s="52" t="s">
        <v>107</v>
      </c>
      <c r="C42" s="98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I42" s="3"/>
      <c r="J42" t="s">
        <v>210</v>
      </c>
      <c r="K42">
        <v>1</v>
      </c>
    </row>
    <row r="43" spans="1:11" ht="14.25">
      <c r="A43" s="13">
        <v>74</v>
      </c>
      <c r="B43" s="52" t="s">
        <v>108</v>
      </c>
      <c r="C43" s="98">
        <v>111</v>
      </c>
      <c r="D43" s="16">
        <v>0</v>
      </c>
      <c r="E43" s="2">
        <f t="shared" si="2"/>
        <v>0</v>
      </c>
      <c r="F43" s="5">
        <v>8.104</v>
      </c>
      <c r="G43" s="5">
        <f t="shared" si="3"/>
        <v>0</v>
      </c>
      <c r="H43" s="3">
        <v>0</v>
      </c>
      <c r="I43" s="3"/>
      <c r="J43" t="s">
        <v>158</v>
      </c>
      <c r="K43">
        <v>2</v>
      </c>
    </row>
    <row r="44" spans="1:11" ht="14.25">
      <c r="A44" s="13">
        <v>2</v>
      </c>
      <c r="B44" s="52" t="s">
        <v>109</v>
      </c>
      <c r="C44" s="97">
        <v>84</v>
      </c>
      <c r="D44" s="16">
        <v>26</v>
      </c>
      <c r="E44" s="2">
        <f t="shared" si="2"/>
        <v>0.30952380952380953</v>
      </c>
      <c r="F44" s="5">
        <v>10.763</v>
      </c>
      <c r="G44" s="5">
        <f t="shared" si="3"/>
        <v>279.838</v>
      </c>
      <c r="H44" s="3">
        <v>98</v>
      </c>
      <c r="I44" s="3"/>
      <c r="J44" t="s">
        <v>395</v>
      </c>
      <c r="K44">
        <v>1</v>
      </c>
    </row>
    <row r="45" spans="1:11" ht="14.25">
      <c r="A45" s="13">
        <v>11</v>
      </c>
      <c r="B45" s="52" t="s">
        <v>172</v>
      </c>
      <c r="C45" s="97">
        <v>653</v>
      </c>
      <c r="D45" s="16">
        <v>81</v>
      </c>
      <c r="E45" s="2">
        <f t="shared" si="2"/>
        <v>0.12404287901990811</v>
      </c>
      <c r="F45" s="5">
        <v>2.213</v>
      </c>
      <c r="G45" s="5">
        <f t="shared" si="3"/>
        <v>179.25300000000001</v>
      </c>
      <c r="H45" s="3">
        <v>80</v>
      </c>
      <c r="I45" s="26"/>
      <c r="J45" t="s">
        <v>205</v>
      </c>
      <c r="K45">
        <v>1</v>
      </c>
    </row>
    <row r="46" spans="1:11" ht="14.25">
      <c r="A46" s="13">
        <v>39</v>
      </c>
      <c r="B46" s="52" t="s">
        <v>110</v>
      </c>
      <c r="C46" s="97">
        <v>39</v>
      </c>
      <c r="D46" s="16">
        <v>2</v>
      </c>
      <c r="E46" s="2">
        <f t="shared" si="2"/>
        <v>0.05128205128205128</v>
      </c>
      <c r="F46" s="5">
        <v>23.299</v>
      </c>
      <c r="G46" s="5">
        <f t="shared" si="3"/>
        <v>46.598</v>
      </c>
      <c r="H46" s="3">
        <v>24</v>
      </c>
      <c r="I46" s="3"/>
      <c r="J46" t="s">
        <v>159</v>
      </c>
      <c r="K46">
        <v>1</v>
      </c>
    </row>
    <row r="47" spans="1:11" ht="14.25">
      <c r="A47" s="13">
        <v>57</v>
      </c>
      <c r="B47" s="52" t="s">
        <v>173</v>
      </c>
      <c r="C47" s="98">
        <v>63</v>
      </c>
      <c r="D47" s="16">
        <v>1</v>
      </c>
      <c r="E47" s="2">
        <f t="shared" si="2"/>
        <v>0.015873015873015872</v>
      </c>
      <c r="F47" s="5">
        <v>14.013</v>
      </c>
      <c r="G47" s="5">
        <f t="shared" si="3"/>
        <v>14.013</v>
      </c>
      <c r="H47" s="3">
        <v>10</v>
      </c>
      <c r="I47" s="3"/>
      <c r="J47" t="s">
        <v>59</v>
      </c>
      <c r="K47">
        <v>7</v>
      </c>
    </row>
    <row r="48" spans="1:11" ht="14.25">
      <c r="A48" s="13">
        <v>8</v>
      </c>
      <c r="B48" s="52" t="s">
        <v>112</v>
      </c>
      <c r="C48" s="97">
        <v>112</v>
      </c>
      <c r="D48" s="16">
        <v>25</v>
      </c>
      <c r="E48" s="2">
        <f t="shared" si="2"/>
        <v>0.22321428571428573</v>
      </c>
      <c r="F48" s="5">
        <v>8.104</v>
      </c>
      <c r="G48" s="5">
        <f t="shared" si="3"/>
        <v>202.59999999999997</v>
      </c>
      <c r="H48" s="3">
        <v>86</v>
      </c>
      <c r="I48" s="26"/>
      <c r="J48" t="s">
        <v>396</v>
      </c>
      <c r="K48">
        <v>1</v>
      </c>
    </row>
    <row r="49" spans="1:11" ht="14.25">
      <c r="A49" s="13">
        <v>47</v>
      </c>
      <c r="B49" s="52" t="s">
        <v>6</v>
      </c>
      <c r="C49" s="98">
        <v>20</v>
      </c>
      <c r="D49" s="16">
        <v>1</v>
      </c>
      <c r="E49" s="2">
        <f t="shared" si="2"/>
        <v>0.05</v>
      </c>
      <c r="F49" s="5">
        <v>30</v>
      </c>
      <c r="G49" s="5">
        <f t="shared" si="3"/>
        <v>30</v>
      </c>
      <c r="H49" s="3">
        <v>10</v>
      </c>
      <c r="I49" s="3"/>
      <c r="J49" t="s">
        <v>60</v>
      </c>
      <c r="K49">
        <v>6</v>
      </c>
    </row>
    <row r="50" spans="1:11" ht="14.25">
      <c r="A50" s="13">
        <v>75</v>
      </c>
      <c r="B50" s="52" t="s">
        <v>83</v>
      </c>
      <c r="C50" s="98">
        <v>20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H50" s="3">
        <v>0</v>
      </c>
      <c r="I50" s="3"/>
      <c r="J50" t="s">
        <v>303</v>
      </c>
      <c r="K50">
        <v>1</v>
      </c>
    </row>
    <row r="51" spans="1:11" ht="14.25">
      <c r="A51" s="9">
        <v>76</v>
      </c>
      <c r="B51" s="52" t="s">
        <v>229</v>
      </c>
      <c r="C51" s="98">
        <v>45</v>
      </c>
      <c r="D51" s="16">
        <v>0</v>
      </c>
      <c r="E51" s="2">
        <f t="shared" si="2"/>
        <v>0</v>
      </c>
      <c r="F51" s="5">
        <v>18.346</v>
      </c>
      <c r="G51" s="5">
        <f t="shared" si="3"/>
        <v>0</v>
      </c>
      <c r="H51" s="3">
        <v>0</v>
      </c>
      <c r="I51" s="3"/>
      <c r="J51" t="s">
        <v>148</v>
      </c>
      <c r="K51">
        <v>25</v>
      </c>
    </row>
    <row r="52" spans="1:11" ht="14.25">
      <c r="A52" s="13">
        <v>19</v>
      </c>
      <c r="B52" s="52" t="s">
        <v>113</v>
      </c>
      <c r="C52" s="97">
        <v>41</v>
      </c>
      <c r="D52" s="16">
        <v>7</v>
      </c>
      <c r="E52" s="2">
        <f t="shared" si="2"/>
        <v>0.17073170731707318</v>
      </c>
      <c r="F52" s="5">
        <v>20.513</v>
      </c>
      <c r="G52" s="5">
        <f t="shared" si="3"/>
        <v>143.591</v>
      </c>
      <c r="H52" s="3">
        <v>64</v>
      </c>
      <c r="I52" s="26"/>
      <c r="J52" t="s">
        <v>149</v>
      </c>
      <c r="K52">
        <v>2</v>
      </c>
    </row>
    <row r="53" spans="1:11" ht="14.25">
      <c r="A53" s="13">
        <v>42</v>
      </c>
      <c r="B53" s="52" t="s">
        <v>114</v>
      </c>
      <c r="C53" s="98">
        <v>167</v>
      </c>
      <c r="D53" s="16">
        <v>6</v>
      </c>
      <c r="E53" s="2">
        <f t="shared" si="2"/>
        <v>0.03592814371257485</v>
      </c>
      <c r="F53" s="5">
        <v>5.74</v>
      </c>
      <c r="G53" s="5">
        <f t="shared" si="3"/>
        <v>34.44</v>
      </c>
      <c r="H53" s="3">
        <v>18</v>
      </c>
      <c r="I53" s="3"/>
      <c r="J53" t="s">
        <v>397</v>
      </c>
      <c r="K53">
        <v>1</v>
      </c>
    </row>
    <row r="54" spans="1:11" ht="14.25">
      <c r="A54" s="13">
        <v>77</v>
      </c>
      <c r="B54" s="52" t="s">
        <v>116</v>
      </c>
      <c r="C54" s="98">
        <v>20</v>
      </c>
      <c r="D54" s="16">
        <v>0</v>
      </c>
      <c r="E54" s="2">
        <f t="shared" si="2"/>
        <v>0</v>
      </c>
      <c r="F54" s="5">
        <v>30</v>
      </c>
      <c r="G54" s="5">
        <f t="shared" si="3"/>
        <v>0</v>
      </c>
      <c r="H54" s="3">
        <v>0</v>
      </c>
      <c r="I54" s="3"/>
      <c r="J54" t="s">
        <v>398</v>
      </c>
      <c r="K54">
        <v>1</v>
      </c>
    </row>
    <row r="55" spans="1:11" ht="14.25">
      <c r="A55" s="13">
        <v>35</v>
      </c>
      <c r="B55" s="52" t="s">
        <v>117</v>
      </c>
      <c r="C55" s="98">
        <v>20</v>
      </c>
      <c r="D55" s="16">
        <v>2</v>
      </c>
      <c r="E55" s="2">
        <f t="shared" si="2"/>
        <v>0.1</v>
      </c>
      <c r="F55" s="5">
        <v>30</v>
      </c>
      <c r="G55" s="5">
        <f t="shared" si="3"/>
        <v>60</v>
      </c>
      <c r="H55" s="3">
        <v>32</v>
      </c>
      <c r="I55" s="3"/>
      <c r="J55" t="s">
        <v>399</v>
      </c>
      <c r="K55">
        <v>1</v>
      </c>
    </row>
    <row r="56" spans="1:11" ht="14.25">
      <c r="A56" s="13">
        <v>78</v>
      </c>
      <c r="B56" s="52" t="s">
        <v>334</v>
      </c>
      <c r="C56" s="98">
        <v>45</v>
      </c>
      <c r="D56" s="16">
        <v>0</v>
      </c>
      <c r="E56" s="2">
        <f t="shared" si="2"/>
        <v>0</v>
      </c>
      <c r="F56" s="5">
        <v>18.346</v>
      </c>
      <c r="G56" s="5">
        <f t="shared" si="3"/>
        <v>0</v>
      </c>
      <c r="H56" s="3">
        <v>0</v>
      </c>
      <c r="I56" s="3"/>
      <c r="J56" t="s">
        <v>150</v>
      </c>
      <c r="K56">
        <v>23</v>
      </c>
    </row>
    <row r="57" spans="1:11" ht="14.25">
      <c r="A57" s="13">
        <v>17</v>
      </c>
      <c r="B57" s="52" t="s">
        <v>119</v>
      </c>
      <c r="C57" s="98">
        <v>555</v>
      </c>
      <c r="D57" s="16">
        <v>62</v>
      </c>
      <c r="E57" s="2">
        <f t="shared" si="2"/>
        <v>0.11171171171171171</v>
      </c>
      <c r="F57" s="5">
        <v>2.431</v>
      </c>
      <c r="G57" s="5">
        <f t="shared" si="3"/>
        <v>150.722</v>
      </c>
      <c r="H57" s="3">
        <v>68</v>
      </c>
      <c r="I57" s="26"/>
      <c r="J57" t="s">
        <v>77</v>
      </c>
      <c r="K57">
        <v>62</v>
      </c>
    </row>
    <row r="58" spans="1:11" ht="14.25">
      <c r="A58" s="13">
        <v>20</v>
      </c>
      <c r="B58" s="52" t="s">
        <v>120</v>
      </c>
      <c r="C58" s="97">
        <v>165</v>
      </c>
      <c r="D58" s="16">
        <v>23</v>
      </c>
      <c r="E58" s="2">
        <f t="shared" si="2"/>
        <v>0.1393939393939394</v>
      </c>
      <c r="F58" s="5">
        <v>5.74</v>
      </c>
      <c r="G58" s="5">
        <f t="shared" si="3"/>
        <v>132.02</v>
      </c>
      <c r="H58" s="3">
        <v>62</v>
      </c>
      <c r="I58" s="3"/>
      <c r="J58" t="s">
        <v>400</v>
      </c>
      <c r="K58">
        <v>9</v>
      </c>
    </row>
    <row r="59" spans="1:11" ht="14.25">
      <c r="A59" s="13">
        <v>38</v>
      </c>
      <c r="B59" s="52" t="s">
        <v>121</v>
      </c>
      <c r="C59" s="98">
        <v>81</v>
      </c>
      <c r="D59" s="16">
        <v>5</v>
      </c>
      <c r="E59" s="2">
        <f t="shared" si="2"/>
        <v>0.06172839506172839</v>
      </c>
      <c r="F59" s="5">
        <v>10.763</v>
      </c>
      <c r="G59" s="5">
        <f t="shared" si="3"/>
        <v>53.815</v>
      </c>
      <c r="H59" s="3">
        <v>26</v>
      </c>
      <c r="I59" s="3"/>
      <c r="J59" t="s">
        <v>62</v>
      </c>
      <c r="K59">
        <v>5</v>
      </c>
    </row>
    <row r="60" spans="1:11" ht="14.25">
      <c r="A60" s="13">
        <v>9</v>
      </c>
      <c r="B60" s="52" t="s">
        <v>183</v>
      </c>
      <c r="C60" s="97">
        <v>90</v>
      </c>
      <c r="D60" s="16">
        <v>19</v>
      </c>
      <c r="E60" s="2">
        <f t="shared" si="2"/>
        <v>0.2111111111111111</v>
      </c>
      <c r="F60" s="5">
        <v>9.68</v>
      </c>
      <c r="G60" s="5">
        <f t="shared" si="3"/>
        <v>183.92</v>
      </c>
      <c r="H60" s="3">
        <v>84</v>
      </c>
      <c r="I60" s="3"/>
      <c r="J60" t="s">
        <v>206</v>
      </c>
      <c r="K60">
        <v>19</v>
      </c>
    </row>
    <row r="61" spans="1:11" ht="14.25">
      <c r="A61" s="9">
        <v>22</v>
      </c>
      <c r="B61" s="52" t="s">
        <v>122</v>
      </c>
      <c r="C61" s="98">
        <v>25</v>
      </c>
      <c r="D61" s="16">
        <v>4</v>
      </c>
      <c r="E61" s="2">
        <f t="shared" si="2"/>
        <v>0.16</v>
      </c>
      <c r="F61" s="5">
        <v>30</v>
      </c>
      <c r="G61" s="5">
        <f t="shared" si="3"/>
        <v>120</v>
      </c>
      <c r="H61" s="3">
        <v>58</v>
      </c>
      <c r="I61" s="3"/>
      <c r="J61" t="s">
        <v>63</v>
      </c>
      <c r="K61">
        <v>4</v>
      </c>
    </row>
    <row r="62" spans="1:11" ht="14.25">
      <c r="A62" s="13">
        <v>53</v>
      </c>
      <c r="B62" s="52" t="s">
        <v>270</v>
      </c>
      <c r="C62" s="97">
        <v>46</v>
      </c>
      <c r="D62" s="16">
        <v>1</v>
      </c>
      <c r="E62" s="2">
        <f t="shared" si="2"/>
        <v>0.021739130434782608</v>
      </c>
      <c r="F62" s="5">
        <v>18.346</v>
      </c>
      <c r="G62" s="5">
        <f t="shared" si="3"/>
        <v>18.346</v>
      </c>
      <c r="H62" s="3">
        <v>10</v>
      </c>
      <c r="I62" s="3"/>
      <c r="J62" t="s">
        <v>401</v>
      </c>
      <c r="K62">
        <v>3</v>
      </c>
    </row>
    <row r="63" spans="1:11" ht="14.25">
      <c r="A63" s="9">
        <v>16</v>
      </c>
      <c r="B63" s="52" t="s">
        <v>124</v>
      </c>
      <c r="C63" s="97">
        <v>212</v>
      </c>
      <c r="D63" s="16">
        <v>33</v>
      </c>
      <c r="E63" s="2">
        <f t="shared" si="2"/>
        <v>0.15566037735849056</v>
      </c>
      <c r="F63" s="5">
        <v>4.727</v>
      </c>
      <c r="G63" s="5">
        <f t="shared" si="3"/>
        <v>155.991</v>
      </c>
      <c r="H63" s="3">
        <v>70</v>
      </c>
      <c r="I63" s="3"/>
      <c r="J63" t="s">
        <v>160</v>
      </c>
      <c r="K63">
        <v>16</v>
      </c>
    </row>
    <row r="64" spans="1:11" ht="14.25">
      <c r="A64" s="13">
        <v>14</v>
      </c>
      <c r="B64" s="52" t="s">
        <v>155</v>
      </c>
      <c r="C64" s="97">
        <v>366</v>
      </c>
      <c r="D64" s="16">
        <v>51</v>
      </c>
      <c r="E64" s="2">
        <f t="shared" si="2"/>
        <v>0.13934426229508196</v>
      </c>
      <c r="F64" s="5">
        <v>3.18</v>
      </c>
      <c r="G64" s="5">
        <f t="shared" si="3"/>
        <v>162.18</v>
      </c>
      <c r="H64" s="3">
        <v>74</v>
      </c>
      <c r="I64" s="3"/>
      <c r="J64" t="s">
        <v>281</v>
      </c>
      <c r="K64">
        <v>1</v>
      </c>
    </row>
    <row r="65" spans="1:11" ht="14.25">
      <c r="A65" s="13">
        <v>26</v>
      </c>
      <c r="B65" s="52" t="s">
        <v>125</v>
      </c>
      <c r="C65" s="97">
        <v>49</v>
      </c>
      <c r="D65" s="16">
        <v>5</v>
      </c>
      <c r="E65" s="2">
        <f t="shared" si="2"/>
        <v>0.10204081632653061</v>
      </c>
      <c r="F65" s="5">
        <v>18.346</v>
      </c>
      <c r="G65" s="5">
        <f t="shared" si="3"/>
        <v>91.73</v>
      </c>
      <c r="H65" s="3">
        <v>50</v>
      </c>
      <c r="I65" s="3"/>
      <c r="J65" t="s">
        <v>64</v>
      </c>
      <c r="K65">
        <v>33</v>
      </c>
    </row>
    <row r="66" spans="1:11" ht="14.25">
      <c r="A66" s="13">
        <v>79</v>
      </c>
      <c r="B66" s="52" t="s">
        <v>230</v>
      </c>
      <c r="C66" s="98">
        <v>1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I66" s="3"/>
      <c r="J66" t="s">
        <v>199</v>
      </c>
      <c r="K66">
        <v>51</v>
      </c>
    </row>
    <row r="67" spans="1:11" ht="14.25">
      <c r="A67" s="13">
        <v>12</v>
      </c>
      <c r="B67" s="52" t="s">
        <v>126</v>
      </c>
      <c r="C67" s="97">
        <v>234</v>
      </c>
      <c r="D67" s="16">
        <v>39</v>
      </c>
      <c r="E67" s="2">
        <f t="shared" si="2"/>
        <v>0.16666666666666666</v>
      </c>
      <c r="F67" s="5">
        <v>4.404</v>
      </c>
      <c r="G67" s="5">
        <f t="shared" si="3"/>
        <v>171.756</v>
      </c>
      <c r="H67" s="3">
        <v>78</v>
      </c>
      <c r="I67" s="3"/>
      <c r="J67" t="s">
        <v>65</v>
      </c>
      <c r="K67">
        <v>5</v>
      </c>
    </row>
    <row r="68" spans="1:11" ht="14.25">
      <c r="A68" s="13">
        <v>48</v>
      </c>
      <c r="B68" s="52" t="s">
        <v>231</v>
      </c>
      <c r="C68" s="98">
        <v>24</v>
      </c>
      <c r="D68" s="17">
        <v>1</v>
      </c>
      <c r="E68" s="2">
        <f t="shared" si="2"/>
        <v>0.041666666666666664</v>
      </c>
      <c r="F68" s="5">
        <v>30</v>
      </c>
      <c r="G68" s="5">
        <f t="shared" si="3"/>
        <v>30</v>
      </c>
      <c r="H68" s="3">
        <v>10</v>
      </c>
      <c r="I68" s="3"/>
      <c r="J68" t="s">
        <v>151</v>
      </c>
      <c r="K68">
        <v>39</v>
      </c>
    </row>
    <row r="69" spans="1:11" ht="14.25">
      <c r="A69" s="13">
        <v>25</v>
      </c>
      <c r="B69" s="52" t="s">
        <v>30</v>
      </c>
      <c r="C69" s="97">
        <v>328</v>
      </c>
      <c r="D69" s="17">
        <v>28</v>
      </c>
      <c r="E69" s="2">
        <f t="shared" si="2"/>
        <v>0.08536585365853659</v>
      </c>
      <c r="F69" s="5">
        <v>3.45</v>
      </c>
      <c r="G69" s="5">
        <f t="shared" si="3"/>
        <v>96.60000000000001</v>
      </c>
      <c r="H69" s="3">
        <v>52</v>
      </c>
      <c r="I69" s="3"/>
      <c r="J69" t="s">
        <v>246</v>
      </c>
      <c r="K69">
        <v>1</v>
      </c>
    </row>
    <row r="70" spans="1:11" ht="13.5" customHeight="1">
      <c r="A70" s="13">
        <v>51</v>
      </c>
      <c r="B70" s="52" t="s">
        <v>232</v>
      </c>
      <c r="C70" s="97">
        <v>40</v>
      </c>
      <c r="D70" s="16">
        <v>1</v>
      </c>
      <c r="E70" s="2">
        <f t="shared" si="2"/>
        <v>0.025</v>
      </c>
      <c r="F70" s="5">
        <v>20.513</v>
      </c>
      <c r="G70" s="5">
        <f t="shared" si="3"/>
        <v>20.513</v>
      </c>
      <c r="H70" s="3">
        <v>10</v>
      </c>
      <c r="I70" s="3"/>
      <c r="J70" t="s">
        <v>191</v>
      </c>
      <c r="K70">
        <v>28</v>
      </c>
    </row>
    <row r="71" spans="1:11" ht="14.25">
      <c r="A71" s="13">
        <v>5</v>
      </c>
      <c r="B71" s="52" t="s">
        <v>127</v>
      </c>
      <c r="C71" s="98">
        <v>102</v>
      </c>
      <c r="D71" s="16">
        <v>26</v>
      </c>
      <c r="E71" s="2">
        <f t="shared" si="2"/>
        <v>0.2549019607843137</v>
      </c>
      <c r="F71" s="5">
        <v>8.813</v>
      </c>
      <c r="G71" s="5">
        <f t="shared" si="3"/>
        <v>229.138</v>
      </c>
      <c r="H71" s="3">
        <v>92</v>
      </c>
      <c r="I71" s="3"/>
      <c r="J71" t="s">
        <v>341</v>
      </c>
      <c r="K71">
        <v>1</v>
      </c>
    </row>
    <row r="72" spans="1:11" ht="14.25">
      <c r="A72" s="13">
        <v>18</v>
      </c>
      <c r="B72" s="52" t="s">
        <v>26</v>
      </c>
      <c r="C72" s="98">
        <v>30</v>
      </c>
      <c r="D72" s="16">
        <v>5</v>
      </c>
      <c r="E72" s="2">
        <f t="shared" si="2"/>
        <v>0.16666666666666666</v>
      </c>
      <c r="F72" s="5">
        <v>29.467</v>
      </c>
      <c r="G72" s="5">
        <f t="shared" si="3"/>
        <v>147.33499999999998</v>
      </c>
      <c r="H72" s="3">
        <v>66</v>
      </c>
      <c r="I72" s="3"/>
      <c r="J72" t="s">
        <v>75</v>
      </c>
      <c r="K72">
        <v>15</v>
      </c>
    </row>
    <row r="73" spans="1:11" ht="14.25">
      <c r="A73" s="13">
        <v>59</v>
      </c>
      <c r="B73" s="52" t="s">
        <v>128</v>
      </c>
      <c r="C73" s="98">
        <v>80</v>
      </c>
      <c r="D73" s="16">
        <v>1</v>
      </c>
      <c r="E73" s="2">
        <f aca="true" t="shared" si="4" ref="E73:E90">+D73/C73</f>
        <v>0.0125</v>
      </c>
      <c r="F73" s="5">
        <v>10.763</v>
      </c>
      <c r="G73" s="5">
        <f aca="true" t="shared" si="5" ref="G73:G90">+F73*D73</f>
        <v>10.763</v>
      </c>
      <c r="H73" s="3">
        <v>10</v>
      </c>
      <c r="I73" s="3"/>
      <c r="J73" s="55" t="s">
        <v>66</v>
      </c>
      <c r="K73" s="55">
        <v>26</v>
      </c>
    </row>
    <row r="74" spans="1:11" ht="14.25">
      <c r="A74" s="9">
        <v>52</v>
      </c>
      <c r="B74" s="52" t="s">
        <v>129</v>
      </c>
      <c r="C74" s="98">
        <v>44</v>
      </c>
      <c r="D74" s="16">
        <v>1</v>
      </c>
      <c r="E74" s="2">
        <f t="shared" si="4"/>
        <v>0.022727272727272728</v>
      </c>
      <c r="F74" s="5">
        <v>20.513</v>
      </c>
      <c r="G74" s="5">
        <f t="shared" si="5"/>
        <v>20.513</v>
      </c>
      <c r="H74" s="3">
        <v>10</v>
      </c>
      <c r="I74" s="3"/>
      <c r="J74" s="55" t="s">
        <v>152</v>
      </c>
      <c r="K74" s="55">
        <v>5</v>
      </c>
    </row>
    <row r="75" spans="1:11" ht="14.25">
      <c r="A75" s="13">
        <v>80</v>
      </c>
      <c r="B75" s="52" t="s">
        <v>130</v>
      </c>
      <c r="C75" s="97">
        <v>63</v>
      </c>
      <c r="D75" s="16">
        <v>0</v>
      </c>
      <c r="E75" s="2">
        <f t="shared" si="4"/>
        <v>0</v>
      </c>
      <c r="F75" s="5">
        <v>14.013</v>
      </c>
      <c r="G75" s="5">
        <f t="shared" si="5"/>
        <v>0</v>
      </c>
      <c r="H75" s="3">
        <v>0</v>
      </c>
      <c r="I75" s="3"/>
      <c r="J75" s="55" t="s">
        <v>67</v>
      </c>
      <c r="K75" s="55">
        <v>1</v>
      </c>
    </row>
    <row r="76" spans="1:11" ht="14.25">
      <c r="A76" s="9">
        <v>40</v>
      </c>
      <c r="B76" s="52" t="s">
        <v>131</v>
      </c>
      <c r="C76" s="98">
        <v>35</v>
      </c>
      <c r="D76" s="16">
        <v>2</v>
      </c>
      <c r="E76" s="2">
        <f t="shared" si="4"/>
        <v>0.05714285714285714</v>
      </c>
      <c r="F76" s="5">
        <v>23.299</v>
      </c>
      <c r="G76" s="5">
        <f t="shared" si="5"/>
        <v>46.598</v>
      </c>
      <c r="H76" s="3">
        <v>22</v>
      </c>
      <c r="I76" s="3"/>
      <c r="J76" s="55" t="s">
        <v>402</v>
      </c>
      <c r="K76" s="55">
        <v>1</v>
      </c>
    </row>
    <row r="77" spans="1:11" ht="14.25">
      <c r="A77" s="13">
        <v>43</v>
      </c>
      <c r="B77" s="52" t="s">
        <v>132</v>
      </c>
      <c r="C77" s="97">
        <v>303</v>
      </c>
      <c r="D77" s="16">
        <v>9</v>
      </c>
      <c r="E77" s="2">
        <f t="shared" si="4"/>
        <v>0.0297029702970297</v>
      </c>
      <c r="F77" s="5">
        <v>3.613</v>
      </c>
      <c r="G77" s="5">
        <f t="shared" si="5"/>
        <v>32.517</v>
      </c>
      <c r="H77" s="3">
        <v>16</v>
      </c>
      <c r="I77" s="26"/>
      <c r="J77" s="55" t="s">
        <v>403</v>
      </c>
      <c r="K77" s="55">
        <v>1</v>
      </c>
    </row>
    <row r="78" spans="1:11" ht="14.25">
      <c r="A78" s="13">
        <v>36</v>
      </c>
      <c r="B78" s="52" t="s">
        <v>133</v>
      </c>
      <c r="C78" s="98">
        <v>20</v>
      </c>
      <c r="D78" s="16">
        <v>2</v>
      </c>
      <c r="E78" s="2">
        <f t="shared" si="4"/>
        <v>0.1</v>
      </c>
      <c r="F78" s="5">
        <v>30</v>
      </c>
      <c r="G78" s="5">
        <f t="shared" si="5"/>
        <v>60</v>
      </c>
      <c r="H78" s="3">
        <v>30</v>
      </c>
      <c r="I78" s="3"/>
      <c r="J78" s="55" t="s">
        <v>253</v>
      </c>
      <c r="K78" s="55">
        <v>1</v>
      </c>
    </row>
    <row r="79" spans="1:11" ht="14.25">
      <c r="A79" s="13">
        <v>21</v>
      </c>
      <c r="B79" s="52" t="s">
        <v>134</v>
      </c>
      <c r="C79" s="98">
        <v>215</v>
      </c>
      <c r="D79" s="16">
        <v>26</v>
      </c>
      <c r="E79" s="2">
        <f t="shared" si="4"/>
        <v>0.12093023255813953</v>
      </c>
      <c r="F79" s="5">
        <v>4.727</v>
      </c>
      <c r="G79" s="5">
        <f t="shared" si="5"/>
        <v>122.90200000000002</v>
      </c>
      <c r="H79" s="3">
        <v>60</v>
      </c>
      <c r="I79" s="2"/>
      <c r="J79" s="55" t="s">
        <v>192</v>
      </c>
      <c r="K79" s="55">
        <v>2</v>
      </c>
    </row>
    <row r="80" spans="1:11" ht="14.25">
      <c r="A80" s="13">
        <v>3</v>
      </c>
      <c r="B80" s="52" t="s">
        <v>135</v>
      </c>
      <c r="C80" s="98">
        <v>60</v>
      </c>
      <c r="D80" s="16">
        <v>19</v>
      </c>
      <c r="E80" s="2">
        <f t="shared" si="4"/>
        <v>0.31666666666666665</v>
      </c>
      <c r="F80" s="5">
        <v>14.013</v>
      </c>
      <c r="G80" s="5">
        <f t="shared" si="5"/>
        <v>266.247</v>
      </c>
      <c r="H80" s="3">
        <v>96</v>
      </c>
      <c r="I80" s="26"/>
      <c r="J80" s="55" t="s">
        <v>193</v>
      </c>
      <c r="K80" s="55">
        <v>9</v>
      </c>
    </row>
    <row r="81" spans="1:11" ht="14.25">
      <c r="A81" s="13">
        <v>81</v>
      </c>
      <c r="B81" s="52" t="s">
        <v>136</v>
      </c>
      <c r="C81" s="98">
        <v>20</v>
      </c>
      <c r="D81" s="3">
        <v>0</v>
      </c>
      <c r="E81" s="2">
        <f t="shared" si="4"/>
        <v>0</v>
      </c>
      <c r="F81" s="5">
        <v>30</v>
      </c>
      <c r="G81" s="5">
        <f t="shared" si="5"/>
        <v>0</v>
      </c>
      <c r="H81" s="3">
        <v>0</v>
      </c>
      <c r="I81" s="3"/>
      <c r="J81" s="55" t="s">
        <v>161</v>
      </c>
      <c r="K81" s="55">
        <v>4</v>
      </c>
    </row>
    <row r="82" spans="1:11" ht="14.25">
      <c r="A82" s="9">
        <v>4</v>
      </c>
      <c r="B82" s="52" t="s">
        <v>27</v>
      </c>
      <c r="C82" s="97">
        <v>172</v>
      </c>
      <c r="D82" s="3">
        <v>42</v>
      </c>
      <c r="E82" s="2">
        <f t="shared" si="4"/>
        <v>0.2441860465116279</v>
      </c>
      <c r="F82" s="5">
        <v>5.601</v>
      </c>
      <c r="G82" s="5">
        <f t="shared" si="5"/>
        <v>235.242</v>
      </c>
      <c r="H82" s="3">
        <v>94</v>
      </c>
      <c r="I82" s="3"/>
      <c r="J82" s="55" t="s">
        <v>68</v>
      </c>
      <c r="K82" s="55">
        <v>2</v>
      </c>
    </row>
    <row r="83" spans="1:11" ht="14.25">
      <c r="A83" s="13">
        <v>15</v>
      </c>
      <c r="B83" s="52" t="s">
        <v>137</v>
      </c>
      <c r="C83" s="97">
        <v>268</v>
      </c>
      <c r="D83" s="3">
        <v>40</v>
      </c>
      <c r="E83" s="2">
        <f t="shared" si="4"/>
        <v>0.14925373134328357</v>
      </c>
      <c r="F83" s="5">
        <v>4.013</v>
      </c>
      <c r="G83" s="5">
        <f t="shared" si="5"/>
        <v>160.51999999999998</v>
      </c>
      <c r="H83" s="3">
        <v>72</v>
      </c>
      <c r="I83" s="2"/>
      <c r="J83" s="41" t="s">
        <v>69</v>
      </c>
      <c r="K83" s="41">
        <v>26</v>
      </c>
    </row>
    <row r="84" spans="1:11" ht="14.25">
      <c r="A84" s="13">
        <v>56</v>
      </c>
      <c r="B84" s="52" t="s">
        <v>7</v>
      </c>
      <c r="C84" s="98">
        <v>214</v>
      </c>
      <c r="D84" s="3">
        <v>3</v>
      </c>
      <c r="E84" s="2">
        <f t="shared" si="4"/>
        <v>0.014018691588785047</v>
      </c>
      <c r="F84" s="5">
        <v>4.727</v>
      </c>
      <c r="G84" s="5">
        <f t="shared" si="5"/>
        <v>14.181000000000001</v>
      </c>
      <c r="H84" s="3">
        <v>10</v>
      </c>
      <c r="I84" s="2"/>
      <c r="J84" s="37" t="s">
        <v>162</v>
      </c>
      <c r="K84" s="35">
        <v>2</v>
      </c>
    </row>
    <row r="85" spans="1:11" ht="14.25">
      <c r="A85" s="13">
        <v>62</v>
      </c>
      <c r="B85" s="52" t="s">
        <v>19</v>
      </c>
      <c r="C85" s="98">
        <v>205</v>
      </c>
      <c r="D85" s="3">
        <v>1</v>
      </c>
      <c r="E85" s="2">
        <f t="shared" si="4"/>
        <v>0.004878048780487805</v>
      </c>
      <c r="F85" s="5">
        <v>4.913</v>
      </c>
      <c r="G85" s="5">
        <f t="shared" si="5"/>
        <v>4.913</v>
      </c>
      <c r="H85" s="3">
        <v>10</v>
      </c>
      <c r="I85" s="2"/>
      <c r="J85" s="38" t="s">
        <v>404</v>
      </c>
      <c r="K85" s="35">
        <v>19</v>
      </c>
    </row>
    <row r="86" spans="1:11" ht="14.25">
      <c r="A86" s="13">
        <v>13</v>
      </c>
      <c r="B86" s="52" t="s">
        <v>234</v>
      </c>
      <c r="C86" s="98">
        <v>60</v>
      </c>
      <c r="D86" s="3">
        <v>12</v>
      </c>
      <c r="E86" s="2">
        <f t="shared" si="4"/>
        <v>0.2</v>
      </c>
      <c r="F86" s="5">
        <v>14.013</v>
      </c>
      <c r="G86" s="5">
        <f t="shared" si="5"/>
        <v>168.156</v>
      </c>
      <c r="H86" s="3">
        <v>76</v>
      </c>
      <c r="J86" s="38" t="s">
        <v>163</v>
      </c>
      <c r="K86" s="35">
        <v>121</v>
      </c>
    </row>
    <row r="87" spans="1:11" ht="14.25">
      <c r="A87" s="9">
        <v>82</v>
      </c>
      <c r="B87" s="52" t="s">
        <v>185</v>
      </c>
      <c r="C87" s="98">
        <v>56</v>
      </c>
      <c r="D87" s="3">
        <v>0</v>
      </c>
      <c r="E87" s="2">
        <f t="shared" si="4"/>
        <v>0</v>
      </c>
      <c r="F87" s="56">
        <v>15.195</v>
      </c>
      <c r="G87" s="5">
        <f t="shared" si="5"/>
        <v>0</v>
      </c>
      <c r="H87" s="3">
        <v>0</v>
      </c>
      <c r="J87" s="38" t="s">
        <v>71</v>
      </c>
      <c r="K87" s="35">
        <v>42</v>
      </c>
    </row>
    <row r="88" spans="1:11" ht="14.25">
      <c r="A88" s="13">
        <v>30</v>
      </c>
      <c r="B88" s="52" t="s">
        <v>138</v>
      </c>
      <c r="C88" s="97">
        <v>300</v>
      </c>
      <c r="D88" s="3">
        <v>21</v>
      </c>
      <c r="E88" s="2">
        <f t="shared" si="4"/>
        <v>0.07</v>
      </c>
      <c r="F88" s="5">
        <v>3.613</v>
      </c>
      <c r="G88" s="5">
        <f t="shared" si="5"/>
        <v>75.873</v>
      </c>
      <c r="H88" s="3">
        <v>42</v>
      </c>
      <c r="J88" s="38" t="s">
        <v>72</v>
      </c>
      <c r="K88" s="35">
        <v>40</v>
      </c>
    </row>
    <row r="89" spans="1:11" ht="14.25">
      <c r="A89" s="13">
        <v>44</v>
      </c>
      <c r="B89" s="52" t="s">
        <v>233</v>
      </c>
      <c r="C89" s="97">
        <v>85</v>
      </c>
      <c r="D89" s="3">
        <v>3</v>
      </c>
      <c r="E89" s="2">
        <f t="shared" si="4"/>
        <v>0.03529411764705882</v>
      </c>
      <c r="F89" s="5">
        <v>10.189</v>
      </c>
      <c r="G89" s="5">
        <f t="shared" si="5"/>
        <v>30.567</v>
      </c>
      <c r="H89" s="3">
        <v>14</v>
      </c>
      <c r="J89" s="38" t="s">
        <v>405</v>
      </c>
      <c r="K89" s="35">
        <v>1</v>
      </c>
    </row>
    <row r="90" spans="1:11" ht="14.25">
      <c r="A90" s="9">
        <v>58</v>
      </c>
      <c r="B90" s="52" t="s">
        <v>139</v>
      </c>
      <c r="C90" s="98">
        <v>60</v>
      </c>
      <c r="D90" s="3">
        <v>1</v>
      </c>
      <c r="E90" s="2">
        <f t="shared" si="4"/>
        <v>0.016666666666666666</v>
      </c>
      <c r="F90" s="5">
        <v>14.013</v>
      </c>
      <c r="G90" s="5">
        <f t="shared" si="5"/>
        <v>14.013</v>
      </c>
      <c r="H90" s="3">
        <v>10</v>
      </c>
      <c r="J90" s="38" t="s">
        <v>7</v>
      </c>
      <c r="K90" s="35">
        <v>3</v>
      </c>
    </row>
    <row r="91" spans="3:11" ht="12.75">
      <c r="C91" s="23"/>
      <c r="E91" s="2"/>
      <c r="G91" s="5"/>
      <c r="J91" s="38" t="s">
        <v>19</v>
      </c>
      <c r="K91" s="35">
        <v>1</v>
      </c>
    </row>
    <row r="92" spans="3:11" ht="12.75">
      <c r="C92" s="23"/>
      <c r="E92" s="2"/>
      <c r="G92" s="5"/>
      <c r="J92" s="38" t="s">
        <v>252</v>
      </c>
      <c r="K92" s="35">
        <v>12</v>
      </c>
    </row>
    <row r="93" spans="3:11" ht="12.75">
      <c r="C93" s="23"/>
      <c r="E93" s="2"/>
      <c r="G93" s="5"/>
      <c r="J93" s="38" t="s">
        <v>170</v>
      </c>
      <c r="K93" s="35">
        <v>1</v>
      </c>
    </row>
    <row r="94" spans="3:11" ht="12.75">
      <c r="C94" s="23"/>
      <c r="E94" s="2"/>
      <c r="G94" s="5"/>
      <c r="J94" s="38" t="s">
        <v>73</v>
      </c>
      <c r="K94" s="35">
        <v>21</v>
      </c>
    </row>
    <row r="95" spans="3:11" ht="12.75">
      <c r="C95" s="23"/>
      <c r="E95" s="2"/>
      <c r="G95" s="5"/>
      <c r="J95" s="38" t="s">
        <v>194</v>
      </c>
      <c r="K95" s="35">
        <v>1</v>
      </c>
    </row>
    <row r="96" spans="3:11" ht="12.75">
      <c r="C96" s="23"/>
      <c r="E96" s="2"/>
      <c r="G96" s="5"/>
      <c r="J96" s="38" t="s">
        <v>342</v>
      </c>
      <c r="K96" s="35">
        <v>3</v>
      </c>
    </row>
    <row r="97" spans="3:11" ht="12.75">
      <c r="C97" s="23"/>
      <c r="E97" s="2"/>
      <c r="G97" s="5"/>
      <c r="J97" s="38" t="s">
        <v>165</v>
      </c>
      <c r="K97" s="35">
        <v>2</v>
      </c>
    </row>
    <row r="98" spans="3:11" ht="12.75">
      <c r="C98" s="23"/>
      <c r="D98" s="2"/>
      <c r="E98" s="2"/>
      <c r="G98" s="5"/>
      <c r="J98" s="38" t="s">
        <v>406</v>
      </c>
      <c r="K98" s="35">
        <v>1</v>
      </c>
    </row>
    <row r="99" spans="10:11" ht="12.75">
      <c r="J99" s="38" t="s">
        <v>272</v>
      </c>
      <c r="K99" s="35">
        <v>62</v>
      </c>
    </row>
    <row r="100" spans="10:11" ht="12.75">
      <c r="J100" s="40" t="s">
        <v>265</v>
      </c>
      <c r="K100" s="41">
        <v>1179</v>
      </c>
    </row>
    <row r="101" spans="10:11" ht="12.75">
      <c r="J101" s="38"/>
      <c r="K101" s="35"/>
    </row>
    <row r="102" spans="10:11" ht="12.75">
      <c r="J102" s="38"/>
      <c r="K102" s="35"/>
    </row>
    <row r="103" spans="10:11" ht="12.75">
      <c r="J103" s="38"/>
      <c r="K103" s="35"/>
    </row>
    <row r="104" spans="10:11" ht="12.75">
      <c r="J104" s="38"/>
      <c r="K104" s="35"/>
    </row>
    <row r="105" spans="10:11" ht="12.75">
      <c r="J105" s="38"/>
      <c r="K105" s="35"/>
    </row>
    <row r="106" spans="10:11" ht="12.75">
      <c r="J106" s="38"/>
      <c r="K106" s="35"/>
    </row>
    <row r="107" spans="10:11" ht="12.75">
      <c r="J107" s="38"/>
      <c r="K107" s="35"/>
    </row>
    <row r="108" spans="10:11" ht="12.75">
      <c r="J108" s="38"/>
      <c r="K108" s="35"/>
    </row>
    <row r="109" spans="10:11" ht="12.75">
      <c r="J109" s="38"/>
      <c r="K109" s="35"/>
    </row>
    <row r="110" spans="10:11" ht="12.75">
      <c r="J110" s="38"/>
      <c r="K110" s="35"/>
    </row>
    <row r="111" spans="10:11" ht="12.75">
      <c r="J111" s="38"/>
      <c r="K111" s="35"/>
    </row>
    <row r="112" spans="10:11" ht="12.75">
      <c r="J112" s="38"/>
      <c r="K112" s="35"/>
    </row>
    <row r="113" spans="10:11" ht="12.75">
      <c r="J113" s="38"/>
      <c r="K113" s="35"/>
    </row>
    <row r="114" spans="10:11" ht="12.75">
      <c r="J114" s="38"/>
      <c r="K114" s="35"/>
    </row>
    <row r="115" spans="10:11" ht="12.75">
      <c r="J115" s="38"/>
      <c r="K115" s="35"/>
    </row>
    <row r="116" spans="10:11" ht="12.75">
      <c r="J116" s="38"/>
      <c r="K116" s="35"/>
    </row>
    <row r="117" spans="10:11" ht="12.75">
      <c r="J117" s="38"/>
      <c r="K117" s="35"/>
    </row>
    <row r="118" spans="10:11" ht="12.75">
      <c r="J118" s="38"/>
      <c r="K118" s="35"/>
    </row>
    <row r="119" spans="10:11" ht="12.75">
      <c r="J119" s="38"/>
      <c r="K119" s="35"/>
    </row>
    <row r="120" spans="10:11" ht="12.75">
      <c r="J120" s="38"/>
      <c r="K120" s="35"/>
    </row>
    <row r="121" spans="10:11" ht="12.75">
      <c r="J121" s="38"/>
      <c r="K121" s="35"/>
    </row>
    <row r="122" spans="10:11" ht="12.75">
      <c r="J122" s="38"/>
      <c r="K122" s="35"/>
    </row>
    <row r="123" spans="10:11" ht="12.75">
      <c r="J123" s="38"/>
      <c r="K123" s="35"/>
    </row>
    <row r="124" spans="10:11" ht="12.75">
      <c r="J124" s="38"/>
      <c r="K124" s="35"/>
    </row>
    <row r="125" spans="10:11" ht="12.75">
      <c r="J125" s="38"/>
      <c r="K125" s="35"/>
    </row>
    <row r="126" spans="10:11" ht="12.75">
      <c r="J126" s="38"/>
      <c r="K126" s="35"/>
    </row>
    <row r="127" spans="10:11" ht="12.75">
      <c r="J127" s="38"/>
      <c r="K127" s="35"/>
    </row>
    <row r="128" spans="10:11" ht="12.75">
      <c r="J128" s="38"/>
      <c r="K128" s="35"/>
    </row>
    <row r="129" spans="10:11" ht="12.75">
      <c r="J129" s="38"/>
      <c r="K129" s="35"/>
    </row>
    <row r="130" spans="10:11" ht="12.75">
      <c r="J130" s="38"/>
      <c r="K130" s="35"/>
    </row>
    <row r="131" spans="10:11" ht="12.75">
      <c r="J131" s="38"/>
      <c r="K131" s="35"/>
    </row>
    <row r="132" spans="10:11" ht="12.75">
      <c r="J132" s="38"/>
      <c r="K132" s="35"/>
    </row>
    <row r="133" spans="10:11" ht="12.75">
      <c r="J133" s="38"/>
      <c r="K133" s="35"/>
    </row>
    <row r="134" spans="10:11" ht="12.75">
      <c r="J134" s="38"/>
      <c r="K134" s="35"/>
    </row>
    <row r="135" spans="10:11" ht="12.75">
      <c r="J135" s="38"/>
      <c r="K135" s="35"/>
    </row>
    <row r="136" spans="10:11" ht="12.75">
      <c r="J136" s="38"/>
      <c r="K136" s="35"/>
    </row>
    <row r="137" spans="10:11" ht="12.75">
      <c r="J137" s="38"/>
      <c r="K137" s="35"/>
    </row>
    <row r="138" spans="10:11" ht="12.75">
      <c r="J138" s="38"/>
      <c r="K138" s="35"/>
    </row>
    <row r="139" spans="10:11" ht="12.75">
      <c r="J139" s="38"/>
      <c r="K139" s="35"/>
    </row>
    <row r="140" spans="10:11" ht="12.75">
      <c r="J140" s="38"/>
      <c r="K140" s="35"/>
    </row>
    <row r="141" spans="10:11" ht="12.75">
      <c r="J141" s="38"/>
      <c r="K141" s="35"/>
    </row>
    <row r="142" spans="10:11" ht="12.75">
      <c r="J142" s="38"/>
      <c r="K142" s="35"/>
    </row>
    <row r="143" spans="10:11" ht="12.75">
      <c r="J143" s="40"/>
      <c r="K143" s="41"/>
    </row>
    <row r="144" spans="10:11" ht="12.75">
      <c r="J144" s="35"/>
      <c r="K144" s="35"/>
    </row>
    <row r="145" spans="10:11" ht="12.75">
      <c r="J145" s="35"/>
      <c r="K145" s="35"/>
    </row>
    <row r="146" spans="10:11" ht="12.75">
      <c r="J146" s="35"/>
      <c r="K146" s="35"/>
    </row>
    <row r="147" spans="10:11" ht="12.75">
      <c r="J147" s="35"/>
      <c r="K147" s="35"/>
    </row>
    <row r="148" spans="10:11" ht="12.75">
      <c r="J148" s="35"/>
      <c r="K148" s="35"/>
    </row>
    <row r="149" spans="10:11" ht="12.75">
      <c r="J149" s="35"/>
      <c r="K149" s="35"/>
    </row>
    <row r="150" spans="10:11" ht="12.75">
      <c r="J150" s="35"/>
      <c r="K150" s="35"/>
    </row>
    <row r="151" spans="10:11" ht="12.75">
      <c r="J151" s="35"/>
      <c r="K151" s="35"/>
    </row>
    <row r="152" spans="10:11" ht="12.75">
      <c r="J152" s="35"/>
      <c r="K152" s="35"/>
    </row>
    <row r="153" spans="10:11" ht="12.75">
      <c r="J153" s="35"/>
      <c r="K153" s="35"/>
    </row>
    <row r="154" spans="10:11" ht="12.75">
      <c r="J154" s="35"/>
      <c r="K154" s="35"/>
    </row>
    <row r="155" spans="10:11" ht="12.75">
      <c r="J155" s="35"/>
      <c r="K155" s="35"/>
    </row>
    <row r="156" spans="10:11" ht="12.75">
      <c r="J156" s="35"/>
      <c r="K156" s="35"/>
    </row>
    <row r="157" spans="10:11" ht="12.75">
      <c r="J157" s="35"/>
      <c r="K157" s="35"/>
    </row>
    <row r="158" spans="10:11" ht="12.75">
      <c r="J158" s="35"/>
      <c r="K158" s="35"/>
    </row>
    <row r="159" spans="10:11" ht="12.75">
      <c r="J159" s="35"/>
      <c r="K159" s="35"/>
    </row>
    <row r="160" spans="10:11" ht="12.75">
      <c r="J160" s="35"/>
      <c r="K160" s="35"/>
    </row>
    <row r="161" spans="10:11" ht="12.75">
      <c r="J161" s="35"/>
      <c r="K161" s="35"/>
    </row>
    <row r="162" spans="10:11" ht="12.75">
      <c r="J162" s="35"/>
      <c r="K162" s="35"/>
    </row>
    <row r="163" spans="10:11" ht="12.75">
      <c r="J163" s="35"/>
      <c r="K163" s="35"/>
    </row>
    <row r="164" spans="10:11" ht="12.75">
      <c r="J164" s="35"/>
      <c r="K164" s="35"/>
    </row>
    <row r="165" spans="10:11" ht="12.75">
      <c r="J165" s="35"/>
      <c r="K165" s="35"/>
    </row>
    <row r="166" spans="10:11" ht="12.75">
      <c r="J166" s="35"/>
      <c r="K166" s="35"/>
    </row>
    <row r="167" spans="10:11" ht="12.75">
      <c r="J167" s="35"/>
      <c r="K167" s="35"/>
    </row>
    <row r="168" spans="10:11" ht="12.75">
      <c r="J168" s="35"/>
      <c r="K168" s="35"/>
    </row>
    <row r="169" spans="10:11" ht="12.75">
      <c r="J169" s="35"/>
      <c r="K169" s="35"/>
    </row>
    <row r="170" spans="10:11" ht="12.75">
      <c r="J170" s="35"/>
      <c r="K170" s="35"/>
    </row>
    <row r="171" spans="10:11" ht="12.75">
      <c r="J171" s="35"/>
      <c r="K171" s="35"/>
    </row>
    <row r="172" spans="10:11" ht="12.75">
      <c r="J172" s="35"/>
      <c r="K172" s="35"/>
    </row>
    <row r="173" spans="10:11" ht="12.75">
      <c r="J173" s="35"/>
      <c r="K173" s="35"/>
    </row>
    <row r="174" spans="10:11" ht="12.75">
      <c r="J174" s="35"/>
      <c r="K174" s="35"/>
    </row>
    <row r="175" spans="10:11" ht="12.75">
      <c r="J175" s="35"/>
      <c r="K175" s="35"/>
    </row>
    <row r="176" spans="10:11" ht="12.75">
      <c r="J176" s="35"/>
      <c r="K176" s="35"/>
    </row>
    <row r="177" spans="10:11" ht="12.75">
      <c r="J177" s="35"/>
      <c r="K177" s="35"/>
    </row>
    <row r="178" spans="10:11" ht="12.75">
      <c r="J178" s="35"/>
      <c r="K178" s="35"/>
    </row>
    <row r="179" spans="10:11" ht="12.75">
      <c r="J179" s="35"/>
      <c r="K179" s="35"/>
    </row>
    <row r="180" spans="10:11" ht="12.75">
      <c r="J180" s="35"/>
      <c r="K180" s="35"/>
    </row>
    <row r="181" spans="10:11" ht="12.75">
      <c r="J181" s="35"/>
      <c r="K181" s="35"/>
    </row>
    <row r="182" spans="10:11" ht="12.75">
      <c r="J182" s="35"/>
      <c r="K182" s="35"/>
    </row>
    <row r="183" spans="10:11" ht="12.75">
      <c r="J183" s="35"/>
      <c r="K183" s="35"/>
    </row>
    <row r="184" spans="10:11" ht="12.75">
      <c r="J184" s="35"/>
      <c r="K184" s="35"/>
    </row>
    <row r="185" spans="10:11" ht="12.75">
      <c r="J185" s="35"/>
      <c r="K185" s="35"/>
    </row>
    <row r="186" spans="10:11" ht="12.75">
      <c r="J186" s="35"/>
      <c r="K186" s="35"/>
    </row>
    <row r="187" spans="10:11" ht="12.75">
      <c r="J187" s="35"/>
      <c r="K187" s="35"/>
    </row>
    <row r="188" spans="10:11" ht="12.75">
      <c r="J188" s="35"/>
      <c r="K188" s="35"/>
    </row>
    <row r="189" spans="10:11" ht="12.75">
      <c r="J189" s="35"/>
      <c r="K189" s="35"/>
    </row>
    <row r="190" spans="10:11" ht="12.75">
      <c r="J190" s="35"/>
      <c r="K190" s="35"/>
    </row>
    <row r="191" spans="10:11" ht="12.75">
      <c r="J191" s="35"/>
      <c r="K191" s="35"/>
    </row>
    <row r="192" spans="10:11" ht="12.75">
      <c r="J192" s="35"/>
      <c r="K192" s="35"/>
    </row>
    <row r="193" spans="10:11" ht="12.75">
      <c r="J193" s="35"/>
      <c r="K193" s="35"/>
    </row>
    <row r="194" spans="10:11" ht="12.75">
      <c r="J194" s="35"/>
      <c r="K194" s="35"/>
    </row>
    <row r="195" spans="10:11" ht="12.75">
      <c r="J195" s="35"/>
      <c r="K195" s="35"/>
    </row>
    <row r="196" spans="10:11" ht="12.75">
      <c r="J196" s="35"/>
      <c r="K196" s="35"/>
    </row>
    <row r="197" spans="10:11" ht="12.75">
      <c r="J197" s="35"/>
      <c r="K197" s="35"/>
    </row>
    <row r="198" spans="10:11" ht="12.75">
      <c r="J198" s="35"/>
      <c r="K198" s="35"/>
    </row>
    <row r="199" spans="10:11" ht="12.75">
      <c r="J199" s="35"/>
      <c r="K199" s="35"/>
    </row>
    <row r="200" spans="10:11" ht="12.75">
      <c r="J200" s="35"/>
      <c r="K200" s="35"/>
    </row>
    <row r="201" spans="10:11" ht="12.75">
      <c r="J201" s="35"/>
      <c r="K201" s="35"/>
    </row>
    <row r="202" spans="10:11" ht="12.75">
      <c r="J202" s="35"/>
      <c r="K202" s="35"/>
    </row>
    <row r="203" spans="10:11" ht="12.75">
      <c r="J203" s="35"/>
      <c r="K203" s="35"/>
    </row>
    <row r="204" spans="10:11" ht="12.75">
      <c r="J204" s="35"/>
      <c r="K204" s="35"/>
    </row>
    <row r="205" spans="10:11" ht="12.75">
      <c r="J205" s="35"/>
      <c r="K205" s="35"/>
    </row>
    <row r="206" spans="10:11" ht="12.75">
      <c r="J206" s="35"/>
      <c r="K206" s="35"/>
    </row>
    <row r="207" spans="10:11" ht="12.75">
      <c r="J207" s="35"/>
      <c r="K207" s="35"/>
    </row>
    <row r="208" spans="10:11" ht="12.75">
      <c r="J208" s="35"/>
      <c r="K208" s="35"/>
    </row>
    <row r="209" spans="10:11" ht="12.75">
      <c r="J209" s="35"/>
      <c r="K209" s="35"/>
    </row>
    <row r="210" spans="10:11" ht="12.75">
      <c r="J210" s="35"/>
      <c r="K210" s="35"/>
    </row>
    <row r="211" spans="10:11" ht="12.75">
      <c r="J211" s="35"/>
      <c r="K211" s="35"/>
    </row>
    <row r="212" spans="10:11" ht="12.75">
      <c r="J212" s="35"/>
      <c r="K212" s="35"/>
    </row>
    <row r="213" spans="10:11" ht="12.75">
      <c r="J213" s="35"/>
      <c r="K213" s="35"/>
    </row>
    <row r="214" spans="10:11" ht="12.75">
      <c r="J214" s="35"/>
      <c r="K214" s="35"/>
    </row>
    <row r="215" spans="10:11" ht="12.75">
      <c r="J215" s="35"/>
      <c r="K215" s="35"/>
    </row>
    <row r="216" spans="10:11" ht="12.75">
      <c r="J216" s="35"/>
      <c r="K216" s="35"/>
    </row>
    <row r="217" spans="10:11" ht="12.75">
      <c r="J217" s="35"/>
      <c r="K217" s="35"/>
    </row>
    <row r="218" spans="10:11" ht="12.75">
      <c r="J218" s="35"/>
      <c r="K218" s="35"/>
    </row>
    <row r="219" spans="10:11" ht="12.75">
      <c r="J219" s="35"/>
      <c r="K219" s="35"/>
    </row>
    <row r="220" spans="10:11" ht="12.75">
      <c r="J220" s="35"/>
      <c r="K220" s="35"/>
    </row>
    <row r="221" spans="10:11" ht="12.75">
      <c r="J221" s="35"/>
      <c r="K221" s="35"/>
    </row>
    <row r="222" spans="10:11" ht="12.75">
      <c r="J222" s="35"/>
      <c r="K222" s="35"/>
    </row>
    <row r="223" spans="10:11" ht="12.75">
      <c r="J223" s="35"/>
      <c r="K223" s="35"/>
    </row>
    <row r="224" spans="10:11" ht="12.75">
      <c r="J224" s="35"/>
      <c r="K224" s="35"/>
    </row>
    <row r="225" spans="10:11" ht="12.75">
      <c r="J225" s="35"/>
      <c r="K225" s="35"/>
    </row>
    <row r="226" spans="10:11" ht="12.75">
      <c r="J226" s="35"/>
      <c r="K226" s="35"/>
    </row>
    <row r="227" spans="10:11" ht="12.75">
      <c r="J227" s="35"/>
      <c r="K227" s="35"/>
    </row>
    <row r="228" spans="10:11" ht="12.75">
      <c r="J228" s="35"/>
      <c r="K228" s="35"/>
    </row>
    <row r="229" spans="10:11" ht="12.75">
      <c r="J229" s="35"/>
      <c r="K229" s="35"/>
    </row>
    <row r="230" spans="10:11" ht="12.75">
      <c r="J230" s="35"/>
      <c r="K230" s="35"/>
    </row>
    <row r="231" spans="10:11" ht="12.75">
      <c r="J231" s="35"/>
      <c r="K231" s="35"/>
    </row>
    <row r="232" spans="10:11" ht="12.75">
      <c r="J232" s="35"/>
      <c r="K232" s="35"/>
    </row>
    <row r="233" spans="10:11" ht="12.75">
      <c r="J233" s="35"/>
      <c r="K233" s="35"/>
    </row>
    <row r="234" spans="10:11" ht="12.75">
      <c r="J234" s="35"/>
      <c r="K234" s="35"/>
    </row>
    <row r="235" spans="10:11" ht="12.75">
      <c r="J235" s="35"/>
      <c r="K235" s="35"/>
    </row>
    <row r="236" spans="10:11" ht="12.75">
      <c r="J236" s="35"/>
      <c r="K236" s="35"/>
    </row>
    <row r="237" spans="10:11" ht="12.75">
      <c r="J237" s="35"/>
      <c r="K237" s="35"/>
    </row>
    <row r="238" spans="10:11" ht="12.75">
      <c r="J238" s="35"/>
      <c r="K238" s="35"/>
    </row>
    <row r="239" spans="10:11" ht="12.75">
      <c r="J239" s="35"/>
      <c r="K239" s="35"/>
    </row>
    <row r="240" spans="10:11" ht="12.75">
      <c r="J240" s="35"/>
      <c r="K240" s="35"/>
    </row>
    <row r="241" spans="10:11" ht="12.75">
      <c r="J241" s="35"/>
      <c r="K241" s="35"/>
    </row>
    <row r="242" spans="10:11" ht="12.75">
      <c r="J242" s="35"/>
      <c r="K242" s="35"/>
    </row>
    <row r="243" spans="10:11" ht="12.75">
      <c r="J243" s="35"/>
      <c r="K243" s="35"/>
    </row>
    <row r="244" spans="10:11" ht="12.75">
      <c r="J244" s="35"/>
      <c r="K244" s="35"/>
    </row>
    <row r="245" spans="10:11" ht="12.75">
      <c r="J245" s="35"/>
      <c r="K245" s="35"/>
    </row>
    <row r="246" spans="10:11" ht="12.75">
      <c r="J246" s="35"/>
      <c r="K246" s="35"/>
    </row>
    <row r="247" spans="10:11" ht="12.75">
      <c r="J247" s="35"/>
      <c r="K247" s="35"/>
    </row>
    <row r="248" spans="10:11" ht="12.75">
      <c r="J248" s="35"/>
      <c r="K248" s="35"/>
    </row>
    <row r="249" spans="10:11" ht="12.75">
      <c r="J249" s="35"/>
      <c r="K249" s="35"/>
    </row>
    <row r="250" spans="10:11" ht="12.75">
      <c r="J250" s="35"/>
      <c r="K250" s="35"/>
    </row>
    <row r="251" spans="10:11" ht="12.75">
      <c r="J251" s="35"/>
      <c r="K251" s="35"/>
    </row>
    <row r="252" spans="10:11" ht="12.75">
      <c r="J252" s="35"/>
      <c r="K252" s="35"/>
    </row>
    <row r="253" spans="10:11" ht="12.75">
      <c r="J253" s="35"/>
      <c r="K253" s="35"/>
    </row>
    <row r="254" spans="10:11" ht="12.75">
      <c r="J254" s="35"/>
      <c r="K254" s="35"/>
    </row>
    <row r="255" spans="10:11" ht="12.75">
      <c r="J255" s="35"/>
      <c r="K255" s="35"/>
    </row>
    <row r="256" spans="10:11" ht="12.75">
      <c r="J256" s="35"/>
      <c r="K256" s="35"/>
    </row>
    <row r="257" spans="10:11" ht="12.75">
      <c r="J257" s="35"/>
      <c r="K257" s="35"/>
    </row>
    <row r="258" spans="10:11" ht="12.75">
      <c r="J258" s="35"/>
      <c r="K258" s="35"/>
    </row>
    <row r="259" spans="10:11" ht="12.75">
      <c r="J259" s="35"/>
      <c r="K259" s="35"/>
    </row>
    <row r="260" spans="10:11" ht="12.75">
      <c r="J260" s="35"/>
      <c r="K260" s="35"/>
    </row>
    <row r="261" spans="10:11" ht="12.75">
      <c r="J261" s="35"/>
      <c r="K261" s="35"/>
    </row>
    <row r="262" spans="10:11" ht="12.75">
      <c r="J262" s="35"/>
      <c r="K262" s="35"/>
    </row>
    <row r="263" spans="10:11" ht="12.75">
      <c r="J263" s="35"/>
      <c r="K263" s="35"/>
    </row>
    <row r="264" spans="10:11" ht="12.75">
      <c r="J264" s="35"/>
      <c r="K264" s="35"/>
    </row>
    <row r="265" spans="10:11" ht="12.75">
      <c r="J265" s="35"/>
      <c r="K265" s="35"/>
    </row>
    <row r="266" spans="10:11" ht="12.75">
      <c r="J266" s="35"/>
      <c r="K266" s="35"/>
    </row>
    <row r="267" spans="10:11" ht="12.75">
      <c r="J267" s="35"/>
      <c r="K267" s="35"/>
    </row>
    <row r="268" spans="10:11" ht="12.75">
      <c r="J268" s="35"/>
      <c r="K268" s="35"/>
    </row>
    <row r="269" spans="10:11" ht="12.75">
      <c r="J269" s="35"/>
      <c r="K269" s="35"/>
    </row>
    <row r="270" spans="10:11" ht="12.75">
      <c r="J270" s="35"/>
      <c r="K270" s="35"/>
    </row>
    <row r="271" spans="10:11" ht="12.75">
      <c r="J271" s="35"/>
      <c r="K271" s="35"/>
    </row>
    <row r="272" spans="10:11" ht="12.75">
      <c r="J272" s="35"/>
      <c r="K272" s="35"/>
    </row>
    <row r="273" spans="10:11" ht="12.75">
      <c r="J273" s="35"/>
      <c r="K273" s="35"/>
    </row>
    <row r="274" spans="10:11" ht="12.75">
      <c r="J274" s="35"/>
      <c r="K274" s="35"/>
    </row>
    <row r="275" spans="10:11" ht="12.75">
      <c r="J275" s="35"/>
      <c r="K275" s="35"/>
    </row>
    <row r="276" spans="10:11" ht="12.75">
      <c r="J276" s="35"/>
      <c r="K276" s="35"/>
    </row>
    <row r="277" spans="10:11" ht="12.75">
      <c r="J277" s="35"/>
      <c r="K277" s="35"/>
    </row>
    <row r="278" spans="10:11" ht="12.75">
      <c r="J278" s="35"/>
      <c r="K278" s="35"/>
    </row>
    <row r="279" spans="10:11" ht="12.75">
      <c r="J279" s="35"/>
      <c r="K279" s="35"/>
    </row>
    <row r="280" spans="10:11" ht="12.75">
      <c r="J280" s="35"/>
      <c r="K280" s="35"/>
    </row>
    <row r="281" spans="10:11" ht="12.75">
      <c r="J281" s="35"/>
      <c r="K281" s="35"/>
    </row>
    <row r="282" spans="10:11" ht="12.75">
      <c r="J282" s="35"/>
      <c r="K282" s="35"/>
    </row>
    <row r="283" spans="10:11" ht="12.75">
      <c r="J283" s="35"/>
      <c r="K283" s="35"/>
    </row>
    <row r="284" spans="10:11" ht="12.75">
      <c r="J284" s="35"/>
      <c r="K284" s="35"/>
    </row>
    <row r="285" spans="10:11" ht="12.75">
      <c r="J285" s="35"/>
      <c r="K285" s="35"/>
    </row>
    <row r="286" spans="10:11" ht="12.75">
      <c r="J286" s="35"/>
      <c r="K286" s="35"/>
    </row>
    <row r="287" spans="10:11" ht="12.75">
      <c r="J287" s="35"/>
      <c r="K287" s="35"/>
    </row>
    <row r="288" spans="10:11" ht="12.75">
      <c r="J288" s="35"/>
      <c r="K288" s="35"/>
    </row>
    <row r="289" spans="10:11" ht="12.75">
      <c r="J289" s="35"/>
      <c r="K289" s="35"/>
    </row>
    <row r="290" spans="10:11" ht="12.75">
      <c r="J290" s="35"/>
      <c r="K290" s="35"/>
    </row>
    <row r="291" spans="10:11" ht="12.75">
      <c r="J291" s="35"/>
      <c r="K291" s="35"/>
    </row>
    <row r="292" spans="10:11" ht="12.75">
      <c r="J292" s="35"/>
      <c r="K292" s="35"/>
    </row>
    <row r="293" spans="10:11" ht="12.75">
      <c r="J293" s="35"/>
      <c r="K293" s="35"/>
    </row>
    <row r="294" spans="10:11" ht="12.75">
      <c r="J294" s="35"/>
      <c r="K294" s="35"/>
    </row>
    <row r="295" spans="10:11" ht="12.75">
      <c r="J295" s="35"/>
      <c r="K295" s="35"/>
    </row>
    <row r="296" spans="10:11" ht="12.75">
      <c r="J296" s="35"/>
      <c r="K296" s="35"/>
    </row>
    <row r="297" spans="10:11" ht="12.75">
      <c r="J297" s="35"/>
      <c r="K297" s="35"/>
    </row>
    <row r="298" spans="10:11" ht="12.75">
      <c r="J298" s="35"/>
      <c r="K298" s="35"/>
    </row>
    <row r="299" spans="10:11" ht="12.75">
      <c r="J299" s="35"/>
      <c r="K299" s="35"/>
    </row>
    <row r="300" spans="10:11" ht="12.75">
      <c r="J300" s="35"/>
      <c r="K300" s="35"/>
    </row>
    <row r="301" spans="10:11" ht="12.75">
      <c r="J301" s="35"/>
      <c r="K301" s="35"/>
    </row>
    <row r="302" spans="10:11" ht="12.75">
      <c r="J302" s="35"/>
      <c r="K302" s="35"/>
    </row>
    <row r="303" spans="10:11" ht="12.75">
      <c r="J303" s="35"/>
      <c r="K303" s="35"/>
    </row>
    <row r="304" spans="10:11" ht="12.75">
      <c r="J304" s="35"/>
      <c r="K304" s="35"/>
    </row>
    <row r="305" spans="10:11" ht="12.75">
      <c r="J305" s="35"/>
      <c r="K305" s="35"/>
    </row>
    <row r="306" spans="10:11" ht="12.75">
      <c r="J306" s="35"/>
      <c r="K306" s="35"/>
    </row>
    <row r="307" spans="10:11" ht="12.75">
      <c r="J307" s="35"/>
      <c r="K307" s="35"/>
    </row>
    <row r="308" spans="10:11" ht="12.75">
      <c r="J308" s="35"/>
      <c r="K308" s="35"/>
    </row>
    <row r="309" spans="10:11" ht="12.75">
      <c r="J309" s="35"/>
      <c r="K309" s="35"/>
    </row>
    <row r="310" spans="10:11" ht="12.75">
      <c r="J310" s="35"/>
      <c r="K310" s="35"/>
    </row>
    <row r="311" spans="10:11" ht="12.75">
      <c r="J311" s="35"/>
      <c r="K311" s="35"/>
    </row>
    <row r="312" spans="10:11" ht="12.75">
      <c r="J312" s="35"/>
      <c r="K312" s="35"/>
    </row>
    <row r="313" spans="10:11" ht="12.75">
      <c r="J313" s="35"/>
      <c r="K313" s="35"/>
    </row>
    <row r="314" spans="10:11" ht="12.75">
      <c r="J314" s="35"/>
      <c r="K314" s="35"/>
    </row>
    <row r="315" spans="10:11" ht="12.75">
      <c r="J315" s="35"/>
      <c r="K315" s="35"/>
    </row>
    <row r="316" spans="10:11" ht="12.75">
      <c r="J316" s="35"/>
      <c r="K316" s="35"/>
    </row>
    <row r="317" spans="10:11" ht="12.75">
      <c r="J317" s="35"/>
      <c r="K317" s="35"/>
    </row>
    <row r="318" spans="10:11" ht="12.75">
      <c r="J318" s="35"/>
      <c r="K318" s="35"/>
    </row>
    <row r="319" spans="10:11" ht="12.75">
      <c r="J319" s="35"/>
      <c r="K319" s="35"/>
    </row>
    <row r="320" spans="10:11" ht="12.75">
      <c r="J320" s="35"/>
      <c r="K320" s="35"/>
    </row>
    <row r="321" spans="10:11" ht="12.75">
      <c r="J321" s="35"/>
      <c r="K321" s="35"/>
    </row>
    <row r="322" spans="10:11" ht="12.75">
      <c r="J322" s="35"/>
      <c r="K322" s="35"/>
    </row>
    <row r="323" spans="10:11" ht="12.75">
      <c r="J323" s="35"/>
      <c r="K323" s="35"/>
    </row>
    <row r="324" spans="10:11" ht="12.75">
      <c r="J324" s="35"/>
      <c r="K324" s="35"/>
    </row>
    <row r="325" spans="10:11" ht="12.75">
      <c r="J325" s="35"/>
      <c r="K325" s="35"/>
    </row>
    <row r="326" spans="10:11" ht="12.75">
      <c r="J326" s="35"/>
      <c r="K326" s="35"/>
    </row>
    <row r="327" spans="10:11" ht="12.75">
      <c r="J327" s="35"/>
      <c r="K327" s="35"/>
    </row>
    <row r="328" spans="10:11" ht="12.75">
      <c r="J328" s="35"/>
      <c r="K328" s="35"/>
    </row>
    <row r="329" spans="10:11" ht="12.75">
      <c r="J329" s="35"/>
      <c r="K329" s="35"/>
    </row>
    <row r="330" spans="10:11" ht="12.75">
      <c r="J330" s="35"/>
      <c r="K330" s="35"/>
    </row>
    <row r="331" spans="10:11" ht="12.75">
      <c r="J331" s="35"/>
      <c r="K331" s="35"/>
    </row>
    <row r="332" spans="10:11" ht="12.75">
      <c r="J332" s="35"/>
      <c r="K332" s="35"/>
    </row>
    <row r="333" spans="10:11" ht="12.75">
      <c r="J333" s="35"/>
      <c r="K333" s="35"/>
    </row>
    <row r="334" spans="10:11" ht="12.75">
      <c r="J334" s="35"/>
      <c r="K334" s="35"/>
    </row>
    <row r="335" spans="10:11" ht="12.75">
      <c r="J335" s="35"/>
      <c r="K335" s="35"/>
    </row>
    <row r="336" spans="10:11" ht="12.75">
      <c r="J336" s="35"/>
      <c r="K336" s="35"/>
    </row>
    <row r="337" spans="10:11" ht="12.75">
      <c r="J337" s="35"/>
      <c r="K337" s="35"/>
    </row>
    <row r="338" spans="10:11" ht="12.75">
      <c r="J338" s="35"/>
      <c r="K338" s="35"/>
    </row>
    <row r="339" spans="10:11" ht="12.75">
      <c r="J339" s="35"/>
      <c r="K339" s="35"/>
    </row>
    <row r="340" spans="10:11" ht="12.75">
      <c r="J340" s="35"/>
      <c r="K340" s="35"/>
    </row>
    <row r="341" spans="10:11" ht="12.75">
      <c r="J341" s="35"/>
      <c r="K341" s="35"/>
    </row>
    <row r="342" spans="10:11" ht="12.75">
      <c r="J342" s="35"/>
      <c r="K342" s="35"/>
    </row>
    <row r="343" spans="10:11" ht="12.75">
      <c r="J343" s="35"/>
      <c r="K343" s="35"/>
    </row>
    <row r="344" spans="10:11" ht="12.75">
      <c r="J344" s="35"/>
      <c r="K344" s="35"/>
    </row>
    <row r="345" spans="10:11" ht="12.75">
      <c r="J345" s="35"/>
      <c r="K345" s="35"/>
    </row>
    <row r="346" spans="10:11" ht="12.75">
      <c r="J346" s="35"/>
      <c r="K346" s="35"/>
    </row>
    <row r="347" spans="10:11" ht="12.75">
      <c r="J347" s="35"/>
      <c r="K347" s="35"/>
    </row>
    <row r="348" spans="10:11" ht="12.75">
      <c r="J348" s="35"/>
      <c r="K348" s="35"/>
    </row>
    <row r="349" spans="10:11" ht="12.75">
      <c r="J349" s="35"/>
      <c r="K349" s="35"/>
    </row>
    <row r="350" spans="10:11" ht="12.75">
      <c r="J350" s="35"/>
      <c r="K350" s="35"/>
    </row>
    <row r="351" spans="10:11" ht="12.75">
      <c r="J351" s="35"/>
      <c r="K351" s="35"/>
    </row>
    <row r="352" spans="10:11" ht="12.75">
      <c r="J352" s="35"/>
      <c r="K352" s="35"/>
    </row>
    <row r="353" spans="10:11" ht="12.75">
      <c r="J353" s="35"/>
      <c r="K353" s="35"/>
    </row>
    <row r="354" spans="10:11" ht="12.75">
      <c r="J354" s="35"/>
      <c r="K354" s="35"/>
    </row>
    <row r="355" spans="10:11" ht="12.75">
      <c r="J355" s="35"/>
      <c r="K355" s="35"/>
    </row>
    <row r="356" spans="10:11" ht="12.75">
      <c r="J356" s="35"/>
      <c r="K356" s="35"/>
    </row>
    <row r="357" spans="10:11" ht="12.75">
      <c r="J357" s="35"/>
      <c r="K357" s="35"/>
    </row>
    <row r="358" spans="10:11" ht="12.75">
      <c r="J358" s="35"/>
      <c r="K358" s="35"/>
    </row>
    <row r="359" spans="10:11" ht="12.75">
      <c r="J359" s="35"/>
      <c r="K359" s="35"/>
    </row>
    <row r="360" spans="10:11" ht="12.75">
      <c r="J360" s="35"/>
      <c r="K360" s="35"/>
    </row>
    <row r="361" spans="10:11" ht="12.75">
      <c r="J361" s="35"/>
      <c r="K361" s="35"/>
    </row>
    <row r="362" spans="10:11" ht="12.75">
      <c r="J362" s="35"/>
      <c r="K362" s="35"/>
    </row>
    <row r="363" spans="10:11" ht="12.75">
      <c r="J363" s="35"/>
      <c r="K363" s="35"/>
    </row>
    <row r="364" spans="10:11" ht="12.75">
      <c r="J364" s="35"/>
      <c r="K364" s="35"/>
    </row>
    <row r="365" spans="10:11" ht="12.75">
      <c r="J365" s="35"/>
      <c r="K365" s="35"/>
    </row>
    <row r="366" spans="10:11" ht="12.75">
      <c r="J366" s="35"/>
      <c r="K366" s="35"/>
    </row>
    <row r="367" spans="10:11" ht="12.75">
      <c r="J367" s="35"/>
      <c r="K367" s="35"/>
    </row>
    <row r="368" spans="10:11" ht="12.75">
      <c r="J368" s="35"/>
      <c r="K368" s="35"/>
    </row>
    <row r="369" spans="10:11" ht="12.75">
      <c r="J369" s="35"/>
      <c r="K369" s="35"/>
    </row>
    <row r="370" spans="10:11" ht="12.75">
      <c r="J370" s="35"/>
      <c r="K370" s="35"/>
    </row>
    <row r="371" spans="10:11" ht="12.75">
      <c r="J371" s="35"/>
      <c r="K371" s="35"/>
    </row>
    <row r="372" spans="10:11" ht="12.75">
      <c r="J372" s="35"/>
      <c r="K372" s="35"/>
    </row>
    <row r="373" spans="10:11" ht="12.75">
      <c r="J373" s="35"/>
      <c r="K373" s="35"/>
    </row>
    <row r="374" spans="10:11" ht="12.75">
      <c r="J374" s="35"/>
      <c r="K374" s="35"/>
    </row>
    <row r="375" spans="10:11" ht="12.75">
      <c r="J375" s="35"/>
      <c r="K375" s="35"/>
    </row>
    <row r="376" spans="10:11" ht="12.75">
      <c r="J376" s="35"/>
      <c r="K376" s="35"/>
    </row>
    <row r="377" spans="10:11" ht="12.75">
      <c r="J377" s="35"/>
      <c r="K377" s="35"/>
    </row>
    <row r="378" spans="10:11" ht="12.75">
      <c r="J378" s="35"/>
      <c r="K378" s="35"/>
    </row>
    <row r="379" spans="10:11" ht="12.75">
      <c r="J379" s="35"/>
      <c r="K379" s="35"/>
    </row>
    <row r="380" spans="10:11" ht="12.75">
      <c r="J380" s="35"/>
      <c r="K380" s="35"/>
    </row>
    <row r="381" spans="10:11" ht="12.75">
      <c r="J381" s="35"/>
      <c r="K381" s="35"/>
    </row>
    <row r="382" spans="10:11" ht="12.75">
      <c r="J382" s="35"/>
      <c r="K382" s="35"/>
    </row>
    <row r="383" spans="10:11" ht="12.75">
      <c r="J383" s="35"/>
      <c r="K383" s="35"/>
    </row>
    <row r="384" spans="10:11" ht="12.75">
      <c r="J384" s="35"/>
      <c r="K384" s="35"/>
    </row>
    <row r="385" spans="10:11" ht="12.75">
      <c r="J385" s="35"/>
      <c r="K385" s="35"/>
    </row>
    <row r="386" spans="10:11" ht="12.75">
      <c r="J386" s="35"/>
      <c r="K386" s="35"/>
    </row>
    <row r="387" spans="10:11" ht="12.75">
      <c r="J387" s="35"/>
      <c r="K387" s="35"/>
    </row>
    <row r="388" spans="10:11" ht="12.75">
      <c r="J388" s="35"/>
      <c r="K388" s="35"/>
    </row>
    <row r="389" spans="10:11" ht="12.75">
      <c r="J389" s="35"/>
      <c r="K389" s="35"/>
    </row>
    <row r="390" spans="10:11" ht="12.75">
      <c r="J390" s="35"/>
      <c r="K390" s="35"/>
    </row>
    <row r="391" spans="10:11" ht="12.75">
      <c r="J391" s="35"/>
      <c r="K391" s="35"/>
    </row>
    <row r="392" spans="10:11" ht="12.75">
      <c r="J392" s="35"/>
      <c r="K392" s="35"/>
    </row>
    <row r="393" spans="10:11" ht="12.75">
      <c r="J393" s="35"/>
      <c r="K393" s="35"/>
    </row>
    <row r="394" spans="10:11" ht="12.75">
      <c r="J394" s="35"/>
      <c r="K394" s="35"/>
    </row>
    <row r="395" spans="10:11" ht="12.75">
      <c r="J395" s="35"/>
      <c r="K395" s="35"/>
    </row>
    <row r="396" spans="10:11" ht="12.75">
      <c r="J396" s="35"/>
      <c r="K396" s="35"/>
    </row>
    <row r="397" spans="10:11" ht="12.75">
      <c r="J397" s="35"/>
      <c r="K397" s="35"/>
    </row>
    <row r="398" spans="10:11" ht="12.75">
      <c r="J398" s="35"/>
      <c r="K398" s="35"/>
    </row>
    <row r="399" spans="10:11" ht="12.75">
      <c r="J399" s="35"/>
      <c r="K399" s="35"/>
    </row>
    <row r="400" spans="10:11" ht="12.75">
      <c r="J400" s="35"/>
      <c r="K400" s="35"/>
    </row>
    <row r="401" spans="10:11" ht="12.75">
      <c r="J401" s="35"/>
      <c r="K401" s="35"/>
    </row>
    <row r="402" spans="10:11" ht="12.75">
      <c r="J402" s="35"/>
      <c r="K402" s="35"/>
    </row>
    <row r="403" spans="10:11" ht="12.75">
      <c r="J403" s="35"/>
      <c r="K403" s="35"/>
    </row>
    <row r="404" spans="10:11" ht="12.75">
      <c r="J404" s="35"/>
      <c r="K404" s="35"/>
    </row>
    <row r="405" spans="10:11" ht="12.75">
      <c r="J405" s="35"/>
      <c r="K405" s="35"/>
    </row>
    <row r="406" spans="10:11" ht="12.75">
      <c r="J406" s="35"/>
      <c r="K406" s="35"/>
    </row>
    <row r="407" spans="10:11" ht="12.75">
      <c r="J407" s="35"/>
      <c r="K407" s="35"/>
    </row>
    <row r="408" spans="10:11" ht="12.75">
      <c r="J408" s="35"/>
      <c r="K408" s="35"/>
    </row>
    <row r="409" spans="10:11" ht="12.75">
      <c r="J409" s="35"/>
      <c r="K409" s="35"/>
    </row>
    <row r="410" spans="10:11" ht="12.75">
      <c r="J410" s="35"/>
      <c r="K410" s="35"/>
    </row>
    <row r="411" spans="10:11" ht="12.75">
      <c r="J411" s="35"/>
      <c r="K411" s="35"/>
    </row>
    <row r="412" spans="10:11" ht="12.75">
      <c r="J412" s="35"/>
      <c r="K412" s="35"/>
    </row>
    <row r="413" spans="10:11" ht="12.75">
      <c r="J413" s="35"/>
      <c r="K413" s="35"/>
    </row>
    <row r="414" spans="10:11" ht="12.75">
      <c r="J414" s="35"/>
      <c r="K414" s="35"/>
    </row>
    <row r="415" spans="10:11" ht="12.75">
      <c r="J415" s="35"/>
      <c r="K415" s="35"/>
    </row>
    <row r="416" spans="10:11" ht="12.75">
      <c r="J416" s="35"/>
      <c r="K416" s="35"/>
    </row>
    <row r="417" spans="10:11" ht="12.75">
      <c r="J417" s="35"/>
      <c r="K417" s="35"/>
    </row>
    <row r="418" spans="10:11" ht="12.75">
      <c r="J418" s="35"/>
      <c r="K418" s="35"/>
    </row>
    <row r="419" spans="10:11" ht="12.75">
      <c r="J419" s="35"/>
      <c r="K419" s="35"/>
    </row>
    <row r="420" spans="10:11" ht="12.75">
      <c r="J420" s="35"/>
      <c r="K420" s="35"/>
    </row>
    <row r="421" spans="10:11" ht="12.75">
      <c r="J421" s="35"/>
      <c r="K421" s="35"/>
    </row>
    <row r="422" spans="10:11" ht="12.75">
      <c r="J422" s="35"/>
      <c r="K422" s="35"/>
    </row>
    <row r="423" spans="10:11" ht="12.75">
      <c r="J423" s="35"/>
      <c r="K423" s="35"/>
    </row>
    <row r="424" spans="10:11" ht="12.75">
      <c r="J424" s="35"/>
      <c r="K424" s="35"/>
    </row>
    <row r="425" spans="10:11" ht="12.75">
      <c r="J425" s="35"/>
      <c r="K425" s="35"/>
    </row>
    <row r="426" spans="10:11" ht="12.75">
      <c r="J426" s="35"/>
      <c r="K426" s="35"/>
    </row>
    <row r="427" spans="10:11" ht="12.75">
      <c r="J427" s="35"/>
      <c r="K427" s="35"/>
    </row>
    <row r="428" spans="10:11" ht="12.75">
      <c r="J428" s="35"/>
      <c r="K428" s="35"/>
    </row>
    <row r="429" spans="10:11" ht="12.75">
      <c r="J429" s="35"/>
      <c r="K429" s="35"/>
    </row>
    <row r="430" spans="10:11" ht="12.75">
      <c r="J430" s="35"/>
      <c r="K430" s="35"/>
    </row>
    <row r="431" spans="10:11" ht="12.75">
      <c r="J431" s="35"/>
      <c r="K431" s="35"/>
    </row>
    <row r="432" spans="10:11" ht="12.75">
      <c r="J432" s="35"/>
      <c r="K432" s="35"/>
    </row>
    <row r="433" spans="10:11" ht="12.75">
      <c r="J433" s="35"/>
      <c r="K433" s="35"/>
    </row>
    <row r="434" spans="10:11" ht="12.75">
      <c r="J434" s="35"/>
      <c r="K434" s="35"/>
    </row>
    <row r="435" spans="10:11" ht="12.75">
      <c r="J435" s="35"/>
      <c r="K435" s="35"/>
    </row>
    <row r="436" spans="10:11" ht="12.75">
      <c r="J436" s="35"/>
      <c r="K436" s="35"/>
    </row>
    <row r="437" spans="10:11" ht="12.75">
      <c r="J437" s="35"/>
      <c r="K437" s="35"/>
    </row>
    <row r="438" spans="10:11" ht="12.75">
      <c r="J438" s="35"/>
      <c r="K438" s="35"/>
    </row>
    <row r="439" spans="10:11" ht="12.75">
      <c r="J439" s="35"/>
      <c r="K439" s="35"/>
    </row>
    <row r="440" spans="10:11" ht="12.75">
      <c r="J440" s="35"/>
      <c r="K440" s="35"/>
    </row>
    <row r="441" spans="10:11" ht="12.75">
      <c r="J441" s="35"/>
      <c r="K441" s="35"/>
    </row>
    <row r="442" spans="10:11" ht="12.75">
      <c r="J442" s="35"/>
      <c r="K442" s="35"/>
    </row>
    <row r="443" spans="10:11" ht="12.75">
      <c r="J443" s="35"/>
      <c r="K443" s="35"/>
    </row>
    <row r="444" spans="10:11" ht="12.75">
      <c r="J444" s="35"/>
      <c r="K444" s="35"/>
    </row>
    <row r="445" spans="10:11" ht="12.75">
      <c r="J445" s="35"/>
      <c r="K445" s="35"/>
    </row>
    <row r="446" spans="10:11" ht="12.75">
      <c r="J446" s="35"/>
      <c r="K446" s="35"/>
    </row>
    <row r="447" spans="10:11" ht="12.75">
      <c r="J447" s="35"/>
      <c r="K447" s="35"/>
    </row>
    <row r="448" spans="10:11" ht="12.75">
      <c r="J448" s="35"/>
      <c r="K448" s="35"/>
    </row>
    <row r="449" spans="10:11" ht="12.75">
      <c r="J449" s="35"/>
      <c r="K449" s="35"/>
    </row>
    <row r="450" spans="10:11" ht="12.75">
      <c r="J450" s="35"/>
      <c r="K450" s="35"/>
    </row>
    <row r="451" spans="10:11" ht="12.75">
      <c r="J451" s="35"/>
      <c r="K451" s="35"/>
    </row>
    <row r="452" spans="10:11" ht="12.75">
      <c r="J452" s="35"/>
      <c r="K452" s="35"/>
    </row>
    <row r="453" spans="10:11" ht="12.75">
      <c r="J453" s="35"/>
      <c r="K453" s="35"/>
    </row>
    <row r="454" spans="10:11" ht="12.75">
      <c r="J454" s="35"/>
      <c r="K454" s="35"/>
    </row>
    <row r="455" spans="10:11" ht="12.75">
      <c r="J455" s="35"/>
      <c r="K455" s="35"/>
    </row>
    <row r="456" spans="10:11" ht="12.75">
      <c r="J456" s="35"/>
      <c r="K456" s="35"/>
    </row>
    <row r="457" spans="10:11" ht="12.75">
      <c r="J457" s="35"/>
      <c r="K457" s="35"/>
    </row>
    <row r="458" spans="10:11" ht="12.75">
      <c r="J458" s="35"/>
      <c r="K458" s="35"/>
    </row>
    <row r="459" spans="10:11" ht="12.75">
      <c r="J459" s="35"/>
      <c r="K459" s="35"/>
    </row>
    <row r="460" spans="10:11" ht="12.75">
      <c r="J460" s="35"/>
      <c r="K460" s="35"/>
    </row>
    <row r="461" spans="10:11" ht="12.75">
      <c r="J461" s="35"/>
      <c r="K461" s="35"/>
    </row>
    <row r="462" spans="10:11" ht="12.75">
      <c r="J462" s="35"/>
      <c r="K462" s="35"/>
    </row>
    <row r="463" spans="10:11" ht="12.75">
      <c r="J463" s="35"/>
      <c r="K463" s="35"/>
    </row>
    <row r="464" spans="10:11" ht="12.75">
      <c r="J464" s="35"/>
      <c r="K464" s="35"/>
    </row>
    <row r="465" spans="10:11" ht="12.75">
      <c r="J465" s="35"/>
      <c r="K465" s="35"/>
    </row>
    <row r="466" spans="10:11" ht="12.75">
      <c r="J466" s="35"/>
      <c r="K466" s="35"/>
    </row>
    <row r="467" spans="10:11" ht="12.75">
      <c r="J467" s="35"/>
      <c r="K467" s="35"/>
    </row>
    <row r="468" spans="10:11" ht="12.75">
      <c r="J468" s="35"/>
      <c r="K468" s="35"/>
    </row>
    <row r="469" spans="10:11" ht="12.75">
      <c r="J469" s="35"/>
      <c r="K469" s="35"/>
    </row>
    <row r="470" spans="10:11" ht="12.75">
      <c r="J470" s="35"/>
      <c r="K470" s="35"/>
    </row>
    <row r="471" spans="10:11" ht="12.75">
      <c r="J471" s="35"/>
      <c r="K471" s="35"/>
    </row>
    <row r="472" spans="10:11" ht="12.75">
      <c r="J472" s="35"/>
      <c r="K472" s="35"/>
    </row>
    <row r="473" spans="10:11" ht="12.75">
      <c r="J473" s="35"/>
      <c r="K473" s="35"/>
    </row>
    <row r="474" spans="10:11" ht="12.75">
      <c r="J474" s="35"/>
      <c r="K474" s="35"/>
    </row>
    <row r="475" spans="10:11" ht="12.75">
      <c r="J475" s="35"/>
      <c r="K475" s="35"/>
    </row>
    <row r="476" spans="10:11" ht="12.75">
      <c r="J476" s="35"/>
      <c r="K476" s="35"/>
    </row>
    <row r="477" spans="10:11" ht="12.75">
      <c r="J477" s="35"/>
      <c r="K477" s="35"/>
    </row>
    <row r="478" spans="10:11" ht="12.75">
      <c r="J478" s="35"/>
      <c r="K478" s="35"/>
    </row>
    <row r="479" spans="10:11" ht="12.75">
      <c r="J479" s="35"/>
      <c r="K479" s="35"/>
    </row>
    <row r="480" spans="10:11" ht="12.75">
      <c r="J480" s="35"/>
      <c r="K480" s="35"/>
    </row>
    <row r="481" spans="10:11" ht="12.75">
      <c r="J481" s="35"/>
      <c r="K481" s="35"/>
    </row>
    <row r="482" spans="10:11" ht="12.75">
      <c r="J482" s="35"/>
      <c r="K482" s="35"/>
    </row>
    <row r="483" spans="10:11" ht="12.75">
      <c r="J483" s="35"/>
      <c r="K483" s="35"/>
    </row>
    <row r="484" spans="10:11" ht="12.75">
      <c r="J484" s="35"/>
      <c r="K484" s="35"/>
    </row>
    <row r="485" spans="10:11" ht="12.75">
      <c r="J485" s="35"/>
      <c r="K485" s="35"/>
    </row>
    <row r="486" spans="10:11" ht="12.75">
      <c r="J486" s="35"/>
      <c r="K486" s="35"/>
    </row>
    <row r="487" spans="10:11" ht="12.75">
      <c r="J487" s="35"/>
      <c r="K487" s="35"/>
    </row>
    <row r="488" spans="10:11" ht="12.75">
      <c r="J488" s="35"/>
      <c r="K488" s="35"/>
    </row>
    <row r="489" spans="10:11" ht="12.75">
      <c r="J489" s="35"/>
      <c r="K489" s="35"/>
    </row>
    <row r="490" spans="10:11" ht="12.75">
      <c r="J490" s="35"/>
      <c r="K490" s="35"/>
    </row>
    <row r="491" spans="10:11" ht="12.75">
      <c r="J491" s="35"/>
      <c r="K491" s="35"/>
    </row>
    <row r="492" spans="10:11" ht="12.75">
      <c r="J492" s="35"/>
      <c r="K492" s="35"/>
    </row>
    <row r="493" spans="10:11" ht="12.75">
      <c r="J493" s="35"/>
      <c r="K493" s="35"/>
    </row>
    <row r="494" spans="10:11" ht="12.75">
      <c r="J494" s="35"/>
      <c r="K494" s="35"/>
    </row>
    <row r="495" spans="10:11" ht="12.75">
      <c r="J495" s="35"/>
      <c r="K495" s="35"/>
    </row>
    <row r="496" spans="10:11" ht="12.75">
      <c r="J496" s="35"/>
      <c r="K496" s="35"/>
    </row>
    <row r="497" spans="10:11" ht="12.75">
      <c r="J497" s="35"/>
      <c r="K497" s="35"/>
    </row>
    <row r="498" spans="10:11" ht="12.75">
      <c r="J498" s="35"/>
      <c r="K498" s="35"/>
    </row>
    <row r="499" spans="10:11" ht="12.75">
      <c r="J499" s="35"/>
      <c r="K499" s="35"/>
    </row>
    <row r="500" spans="10:11" ht="12.75">
      <c r="J500" s="35"/>
      <c r="K500" s="35"/>
    </row>
    <row r="501" spans="10:11" ht="12.75">
      <c r="J501" s="35"/>
      <c r="K501" s="35"/>
    </row>
    <row r="502" spans="10:11" ht="12.75">
      <c r="J502" s="35"/>
      <c r="K502" s="35"/>
    </row>
    <row r="503" spans="10:11" ht="12.75">
      <c r="J503" s="35"/>
      <c r="K503" s="35"/>
    </row>
    <row r="504" spans="10:11" ht="12.75">
      <c r="J504" s="35"/>
      <c r="K504" s="35"/>
    </row>
    <row r="505" spans="10:11" ht="12.75">
      <c r="J505" s="35"/>
      <c r="K505" s="35"/>
    </row>
    <row r="506" spans="10:11" ht="12.75">
      <c r="J506" s="35"/>
      <c r="K506" s="35"/>
    </row>
    <row r="507" spans="10:11" ht="12.75">
      <c r="J507" s="35"/>
      <c r="K507" s="35"/>
    </row>
    <row r="508" spans="10:11" ht="12.75">
      <c r="J508" s="35"/>
      <c r="K508" s="35"/>
    </row>
    <row r="509" spans="10:11" ht="12.75">
      <c r="J509" s="35"/>
      <c r="K509" s="35"/>
    </row>
    <row r="510" spans="10:11" ht="12.75">
      <c r="J510" s="35"/>
      <c r="K510" s="35"/>
    </row>
    <row r="511" spans="10:11" ht="12.75">
      <c r="J511" s="35"/>
      <c r="K511" s="35"/>
    </row>
    <row r="512" spans="10:11" ht="12.75">
      <c r="J512" s="35"/>
      <c r="K512" s="35"/>
    </row>
    <row r="513" spans="10:11" ht="12.75">
      <c r="J513" s="35"/>
      <c r="K513" s="35"/>
    </row>
    <row r="514" spans="10:11" ht="12.75">
      <c r="J514" s="35"/>
      <c r="K514" s="35"/>
    </row>
    <row r="515" spans="10:11" ht="12.75">
      <c r="J515" s="35"/>
      <c r="K515" s="35"/>
    </row>
    <row r="516" spans="10:11" ht="12.75">
      <c r="J516" s="35"/>
      <c r="K516" s="35"/>
    </row>
    <row r="517" spans="10:11" ht="12.75">
      <c r="J517" s="35"/>
      <c r="K517" s="35"/>
    </row>
    <row r="518" spans="10:11" ht="12.75">
      <c r="J518" s="35"/>
      <c r="K518" s="35"/>
    </row>
    <row r="519" spans="10:11" ht="12.75">
      <c r="J519" s="35"/>
      <c r="K519" s="35"/>
    </row>
    <row r="520" spans="10:11" ht="12.75">
      <c r="J520" s="35"/>
      <c r="K520" s="35"/>
    </row>
    <row r="521" spans="10:11" ht="12.75">
      <c r="J521" s="35"/>
      <c r="K521" s="35"/>
    </row>
    <row r="522" spans="10:11" ht="12.75">
      <c r="J522" s="35"/>
      <c r="K522" s="35"/>
    </row>
    <row r="523" spans="10:11" ht="12.75">
      <c r="J523" s="35"/>
      <c r="K523" s="35"/>
    </row>
    <row r="524" spans="10:11" ht="12.75">
      <c r="J524" s="35"/>
      <c r="K524" s="35"/>
    </row>
    <row r="525" spans="10:11" ht="12.75">
      <c r="J525" s="35"/>
      <c r="K525" s="35"/>
    </row>
    <row r="526" spans="10:11" ht="12.75">
      <c r="J526" s="35"/>
      <c r="K526" s="35"/>
    </row>
    <row r="527" spans="10:11" ht="12.75">
      <c r="J527" s="35"/>
      <c r="K527" s="35"/>
    </row>
    <row r="528" spans="10:11" ht="12.75">
      <c r="J528" s="35"/>
      <c r="K528" s="35"/>
    </row>
    <row r="529" spans="10:11" ht="12.75">
      <c r="J529" s="35"/>
      <c r="K529" s="35"/>
    </row>
    <row r="530" spans="10:11" ht="12.75">
      <c r="J530" s="35"/>
      <c r="K530" s="35"/>
    </row>
    <row r="531" spans="10:11" ht="12.75">
      <c r="J531" s="35"/>
      <c r="K531" s="35"/>
    </row>
    <row r="532" spans="10:11" ht="12.75">
      <c r="J532" s="35"/>
      <c r="K532" s="35"/>
    </row>
    <row r="533" spans="10:11" ht="12.75">
      <c r="J533" s="35"/>
      <c r="K533" s="35"/>
    </row>
    <row r="534" spans="10:11" ht="12.75">
      <c r="J534" s="35"/>
      <c r="K534" s="35"/>
    </row>
    <row r="535" spans="10:11" ht="12.75">
      <c r="J535" s="35"/>
      <c r="K535" s="35"/>
    </row>
    <row r="536" spans="10:11" ht="12.75">
      <c r="J536" s="35"/>
      <c r="K536" s="35"/>
    </row>
    <row r="537" spans="10:11" ht="12.75">
      <c r="J537" s="35"/>
      <c r="K537" s="35"/>
    </row>
    <row r="538" spans="10:11" ht="12.75">
      <c r="J538" s="35"/>
      <c r="K538" s="35"/>
    </row>
    <row r="539" spans="10:11" ht="12.75">
      <c r="J539" s="35"/>
      <c r="K539" s="35"/>
    </row>
    <row r="540" spans="10:11" ht="12.75">
      <c r="J540" s="35"/>
      <c r="K540" s="35"/>
    </row>
    <row r="541" spans="10:11" ht="12.75">
      <c r="J541" s="35"/>
      <c r="K541" s="35"/>
    </row>
    <row r="542" spans="10:11" ht="12.75">
      <c r="J542" s="35"/>
      <c r="K542" s="35"/>
    </row>
    <row r="543" spans="10:11" ht="12.75">
      <c r="J543" s="35"/>
      <c r="K543" s="35"/>
    </row>
    <row r="544" spans="10:11" ht="12.75">
      <c r="J544" s="35"/>
      <c r="K544" s="35"/>
    </row>
    <row r="545" spans="10:11" ht="12.75">
      <c r="J545" s="35"/>
      <c r="K545" s="35"/>
    </row>
    <row r="546" spans="10:11" ht="12.75">
      <c r="J546" s="35"/>
      <c r="K546" s="35"/>
    </row>
    <row r="547" spans="10:11" ht="12.75">
      <c r="J547" s="35"/>
      <c r="K547" s="35"/>
    </row>
    <row r="548" spans="10:11" ht="12.75">
      <c r="J548" s="35"/>
      <c r="K548" s="35"/>
    </row>
    <row r="549" spans="10:11" ht="12.75">
      <c r="J549" s="35"/>
      <c r="K549" s="35"/>
    </row>
    <row r="550" spans="10:11" ht="12.75">
      <c r="J550" s="35"/>
      <c r="K550" s="35"/>
    </row>
    <row r="551" spans="10:11" ht="12.75">
      <c r="J551" s="35"/>
      <c r="K551" s="35"/>
    </row>
    <row r="552" spans="10:11" ht="12.75">
      <c r="J552" s="35"/>
      <c r="K552" s="35"/>
    </row>
    <row r="553" spans="10:11" ht="12.75">
      <c r="J553" s="35"/>
      <c r="K553" s="35"/>
    </row>
    <row r="554" spans="10:11" ht="12.75">
      <c r="J554" s="35"/>
      <c r="K554" s="35"/>
    </row>
    <row r="555" spans="10:11" ht="12.75">
      <c r="J555" s="35"/>
      <c r="K555" s="35"/>
    </row>
    <row r="556" spans="10:11" ht="12.75">
      <c r="J556" s="35"/>
      <c r="K556" s="35"/>
    </row>
    <row r="557" spans="10:11" ht="12.75">
      <c r="J557" s="35"/>
      <c r="K557" s="35"/>
    </row>
    <row r="558" spans="10:11" ht="12.75">
      <c r="J558" s="35"/>
      <c r="K558" s="35"/>
    </row>
    <row r="559" spans="10:11" ht="12.75">
      <c r="J559" s="35"/>
      <c r="K559" s="35"/>
    </row>
    <row r="560" spans="10:11" ht="12.75">
      <c r="J560" s="35"/>
      <c r="K560" s="35"/>
    </row>
    <row r="561" spans="10:11" ht="12.75">
      <c r="J561" s="35"/>
      <c r="K561" s="35"/>
    </row>
    <row r="562" spans="10:11" ht="12.75">
      <c r="J562" s="35"/>
      <c r="K562" s="35"/>
    </row>
    <row r="563" spans="10:11" ht="12.75">
      <c r="J563" s="35"/>
      <c r="K563" s="35"/>
    </row>
    <row r="564" spans="10:11" ht="12.75">
      <c r="J564" s="35"/>
      <c r="K564" s="35"/>
    </row>
    <row r="565" spans="10:11" ht="12.75">
      <c r="J565" s="35"/>
      <c r="K565" s="35"/>
    </row>
    <row r="566" spans="10:11" ht="12.75">
      <c r="J566" s="35"/>
      <c r="K566" s="35"/>
    </row>
    <row r="567" spans="10:11" ht="12.75">
      <c r="J567" s="35"/>
      <c r="K567" s="35"/>
    </row>
    <row r="568" spans="10:11" ht="12.75">
      <c r="J568" s="35"/>
      <c r="K568" s="35"/>
    </row>
    <row r="569" spans="10:11" ht="12.75">
      <c r="J569" s="35"/>
      <c r="K569" s="35"/>
    </row>
    <row r="570" spans="10:11" ht="12.75">
      <c r="J570" s="35"/>
      <c r="K570" s="35"/>
    </row>
    <row r="571" spans="10:11" ht="12.75">
      <c r="J571" s="35"/>
      <c r="K571" s="35"/>
    </row>
    <row r="572" spans="10:11" ht="12.75">
      <c r="J572" s="35"/>
      <c r="K572" s="35"/>
    </row>
    <row r="573" spans="10:11" ht="12.75">
      <c r="J573" s="35"/>
      <c r="K573" s="35"/>
    </row>
    <row r="574" spans="10:11" ht="12.75">
      <c r="J574" s="35"/>
      <c r="K574" s="35"/>
    </row>
    <row r="575" spans="10:11" ht="12.75">
      <c r="J575" s="35"/>
      <c r="K575" s="35"/>
    </row>
    <row r="576" spans="10:11" ht="12.75">
      <c r="J576" s="35"/>
      <c r="K576" s="35"/>
    </row>
    <row r="577" spans="10:11" ht="12.75">
      <c r="J577" s="35"/>
      <c r="K577" s="35"/>
    </row>
    <row r="578" spans="10:11" ht="12.75">
      <c r="J578" s="35"/>
      <c r="K578" s="35"/>
    </row>
    <row r="579" spans="10:11" ht="12.75">
      <c r="J579" s="35"/>
      <c r="K579" s="35"/>
    </row>
    <row r="580" spans="10:11" ht="12.75">
      <c r="J580" s="35"/>
      <c r="K580" s="35"/>
    </row>
    <row r="581" spans="10:11" ht="12.75">
      <c r="J581" s="35"/>
      <c r="K581" s="35"/>
    </row>
    <row r="582" spans="10:11" ht="12.75">
      <c r="J582" s="35"/>
      <c r="K582" s="35"/>
    </row>
    <row r="583" spans="10:11" ht="12.75">
      <c r="J583" s="35"/>
      <c r="K583" s="35"/>
    </row>
    <row r="584" spans="10:11" ht="12.75">
      <c r="J584" s="35"/>
      <c r="K584" s="35"/>
    </row>
    <row r="585" spans="10:11" ht="12.75">
      <c r="J585" s="35"/>
      <c r="K585" s="35"/>
    </row>
    <row r="586" spans="10:11" ht="12.75">
      <c r="J586" s="35"/>
      <c r="K586" s="35"/>
    </row>
    <row r="587" spans="10:11" ht="12.75">
      <c r="J587" s="35"/>
      <c r="K587" s="35"/>
    </row>
    <row r="588" spans="10:11" ht="12.75">
      <c r="J588" s="35"/>
      <c r="K588" s="35"/>
    </row>
    <row r="589" spans="10:11" ht="12.75">
      <c r="J589" s="35"/>
      <c r="K589" s="35"/>
    </row>
    <row r="590" spans="10:11" ht="12.75">
      <c r="J590" s="35"/>
      <c r="K590" s="35"/>
    </row>
    <row r="591" spans="10:11" ht="12.75">
      <c r="J591" s="35"/>
      <c r="K591" s="35"/>
    </row>
    <row r="592" spans="10:11" ht="12.75">
      <c r="J592" s="35"/>
      <c r="K592" s="35"/>
    </row>
    <row r="593" spans="10:11" ht="12.75">
      <c r="J593" s="35"/>
      <c r="K593" s="35"/>
    </row>
    <row r="594" spans="10:11" ht="12.75">
      <c r="J594" s="35"/>
      <c r="K594" s="35"/>
    </row>
    <row r="595" spans="10:11" ht="12.75">
      <c r="J595" s="35"/>
      <c r="K595" s="35"/>
    </row>
    <row r="596" spans="10:11" ht="12.75">
      <c r="J596" s="35"/>
      <c r="K596" s="35"/>
    </row>
    <row r="597" spans="10:11" ht="12.75">
      <c r="J597" s="35"/>
      <c r="K597" s="35"/>
    </row>
    <row r="598" spans="10:11" ht="12.75">
      <c r="J598" s="35"/>
      <c r="K598" s="35"/>
    </row>
    <row r="599" spans="10:11" ht="12.75">
      <c r="J599" s="35"/>
      <c r="K599" s="35"/>
    </row>
    <row r="600" spans="10:11" ht="12.75">
      <c r="J600" s="35"/>
      <c r="K600" s="35"/>
    </row>
    <row r="601" spans="10:11" ht="12.75">
      <c r="J601" s="35"/>
      <c r="K601" s="35"/>
    </row>
    <row r="602" spans="10:11" ht="12.75">
      <c r="J602" s="35"/>
      <c r="K602" s="35"/>
    </row>
    <row r="603" spans="10:11" ht="12.75">
      <c r="J603" s="35"/>
      <c r="K603" s="35"/>
    </row>
    <row r="604" spans="10:11" ht="12.75">
      <c r="J604" s="35"/>
      <c r="K604" s="35"/>
    </row>
    <row r="605" spans="10:11" ht="12.75">
      <c r="J605" s="35"/>
      <c r="K605" s="35"/>
    </row>
    <row r="606" spans="10:11" ht="12.75">
      <c r="J606" s="35"/>
      <c r="K606" s="35"/>
    </row>
    <row r="607" spans="10:11" ht="12.75">
      <c r="J607" s="35"/>
      <c r="K607" s="35"/>
    </row>
    <row r="608" spans="10:11" ht="12.75">
      <c r="J608" s="35"/>
      <c r="K608" s="35"/>
    </row>
    <row r="609" spans="10:11" ht="12.75">
      <c r="J609" s="35"/>
      <c r="K609" s="35"/>
    </row>
    <row r="610" spans="10:11" ht="12.75">
      <c r="J610" s="35"/>
      <c r="K610" s="35"/>
    </row>
    <row r="611" spans="10:11" ht="12.75">
      <c r="J611" s="35"/>
      <c r="K611" s="35"/>
    </row>
    <row r="612" spans="10:11" ht="12.75">
      <c r="J612" s="35"/>
      <c r="K612" s="35"/>
    </row>
    <row r="613" spans="10:11" ht="12.75">
      <c r="J613" s="35"/>
      <c r="K613" s="35"/>
    </row>
    <row r="614" spans="10:11" ht="12.75">
      <c r="J614" s="35"/>
      <c r="K614" s="35"/>
    </row>
    <row r="615" spans="10:11" ht="12.75">
      <c r="J615" s="35"/>
      <c r="K615" s="35"/>
    </row>
    <row r="616" spans="10:11" ht="12.75">
      <c r="J616" s="35"/>
      <c r="K616" s="35"/>
    </row>
    <row r="617" spans="10:11" ht="12.75">
      <c r="J617" s="35"/>
      <c r="K617" s="35"/>
    </row>
    <row r="618" spans="10:11" ht="12.75">
      <c r="J618" s="35"/>
      <c r="K618" s="35"/>
    </row>
    <row r="619" spans="10:11" ht="12.75">
      <c r="J619" s="35"/>
      <c r="K619" s="35"/>
    </row>
    <row r="620" spans="10:11" ht="12.75">
      <c r="J620" s="35"/>
      <c r="K620" s="35"/>
    </row>
    <row r="621" spans="10:11" ht="12.75">
      <c r="J621" s="35"/>
      <c r="K621" s="35"/>
    </row>
    <row r="622" spans="10:11" ht="12.75">
      <c r="J622" s="35"/>
      <c r="K622" s="35"/>
    </row>
    <row r="623" spans="10:11" ht="12.75">
      <c r="J623" s="35"/>
      <c r="K623" s="35"/>
    </row>
    <row r="624" spans="10:11" ht="12.75">
      <c r="J624" s="35"/>
      <c r="K624" s="35"/>
    </row>
    <row r="625" spans="10:11" ht="12.75">
      <c r="J625" s="35"/>
      <c r="K625" s="35"/>
    </row>
    <row r="626" spans="10:11" ht="12.75">
      <c r="J626" s="35"/>
      <c r="K626" s="35"/>
    </row>
    <row r="627" spans="10:11" ht="12.75">
      <c r="J627" s="35"/>
      <c r="K627" s="35"/>
    </row>
    <row r="628" spans="10:11" ht="12.75">
      <c r="J628" s="35"/>
      <c r="K628" s="35"/>
    </row>
    <row r="629" spans="10:11" ht="12.75">
      <c r="J629" s="35"/>
      <c r="K629" s="35"/>
    </row>
    <row r="630" spans="10:11" ht="12.75">
      <c r="J630" s="35"/>
      <c r="K630" s="35"/>
    </row>
    <row r="631" spans="10:11" ht="12.75">
      <c r="J631" s="35"/>
      <c r="K631" s="35"/>
    </row>
    <row r="632" spans="10:11" ht="12.75">
      <c r="J632" s="35"/>
      <c r="K632" s="35"/>
    </row>
    <row r="633" spans="10:11" ht="12.75">
      <c r="J633" s="35"/>
      <c r="K633" s="35"/>
    </row>
    <row r="634" spans="10:11" ht="12.75">
      <c r="J634" s="35"/>
      <c r="K634" s="35"/>
    </row>
    <row r="635" spans="10:11" ht="12.75">
      <c r="J635" s="35"/>
      <c r="K635" s="35"/>
    </row>
    <row r="636" spans="10:11" ht="12.75">
      <c r="J636" s="35"/>
      <c r="K636" s="35"/>
    </row>
    <row r="637" spans="10:11" ht="12.75">
      <c r="J637" s="35"/>
      <c r="K637" s="35"/>
    </row>
    <row r="638" spans="10:11" ht="12.75">
      <c r="J638" s="35"/>
      <c r="K638" s="35"/>
    </row>
    <row r="639" spans="10:11" ht="12.75">
      <c r="J639" s="35"/>
      <c r="K639" s="35"/>
    </row>
    <row r="640" spans="10:11" ht="12.75">
      <c r="J640" s="35"/>
      <c r="K640" s="35"/>
    </row>
    <row r="641" spans="10:11" ht="12.75">
      <c r="J641" s="35"/>
      <c r="K641" s="35"/>
    </row>
    <row r="642" spans="10:11" ht="12.75">
      <c r="J642" s="35"/>
      <c r="K642" s="35"/>
    </row>
    <row r="643" spans="10:11" ht="12.75">
      <c r="J643" s="35"/>
      <c r="K643" s="35"/>
    </row>
    <row r="644" spans="10:11" ht="12.75">
      <c r="J644" s="35"/>
      <c r="K644" s="35"/>
    </row>
    <row r="645" spans="10:11" ht="12.75">
      <c r="J645" s="35"/>
      <c r="K645" s="35"/>
    </row>
    <row r="646" spans="10:11" ht="12.75">
      <c r="J646" s="35"/>
      <c r="K646" s="35"/>
    </row>
    <row r="647" spans="10:11" ht="12.75">
      <c r="J647" s="35"/>
      <c r="K647" s="35"/>
    </row>
    <row r="648" spans="10:11" ht="12.75">
      <c r="J648" s="35"/>
      <c r="K648" s="35"/>
    </row>
    <row r="649" spans="10:11" ht="12.75">
      <c r="J649" s="35"/>
      <c r="K649" s="35"/>
    </row>
    <row r="650" spans="10:11" ht="12.75">
      <c r="J650" s="35"/>
      <c r="K650" s="35"/>
    </row>
    <row r="651" spans="10:11" ht="12.75">
      <c r="J651" s="35"/>
      <c r="K651" s="35"/>
    </row>
    <row r="652" spans="10:11" ht="12.75">
      <c r="J652" s="35"/>
      <c r="K652" s="35"/>
    </row>
    <row r="653" spans="10:11" ht="12.75">
      <c r="J653" s="35"/>
      <c r="K653" s="35"/>
    </row>
    <row r="654" spans="10:11" ht="12.75">
      <c r="J654" s="35"/>
      <c r="K654" s="35"/>
    </row>
    <row r="655" spans="10:11" ht="12.75">
      <c r="J655" s="35"/>
      <c r="K655" s="35"/>
    </row>
    <row r="656" spans="10:11" ht="12.75">
      <c r="J656" s="35"/>
      <c r="K656" s="35"/>
    </row>
    <row r="657" spans="10:11" ht="12.75">
      <c r="J657" s="35"/>
      <c r="K657" s="35"/>
    </row>
    <row r="658" spans="10:11" ht="12.75">
      <c r="J658" s="35"/>
      <c r="K658" s="35"/>
    </row>
    <row r="659" spans="10:11" ht="12.75">
      <c r="J659" s="35"/>
      <c r="K659" s="35"/>
    </row>
    <row r="660" spans="10:11" ht="12.75">
      <c r="J660" s="35"/>
      <c r="K660" s="35"/>
    </row>
    <row r="661" spans="10:11" ht="12.75">
      <c r="J661" s="35"/>
      <c r="K661" s="35"/>
    </row>
    <row r="662" spans="10:11" ht="12.75">
      <c r="J662" s="35"/>
      <c r="K662" s="35"/>
    </row>
    <row r="663" spans="10:11" ht="12.75">
      <c r="J663" s="35"/>
      <c r="K663" s="35"/>
    </row>
    <row r="664" spans="10:11" ht="12.75">
      <c r="J664" s="35"/>
      <c r="K664" s="35"/>
    </row>
    <row r="665" spans="10:11" ht="12.75">
      <c r="J665" s="35"/>
      <c r="K665" s="35"/>
    </row>
    <row r="666" spans="10:11" ht="12.75">
      <c r="J666" s="35"/>
      <c r="K666" s="35"/>
    </row>
    <row r="667" spans="10:11" ht="12.75">
      <c r="J667" s="35"/>
      <c r="K667" s="35"/>
    </row>
    <row r="668" spans="10:11" ht="12.75">
      <c r="J668" s="35"/>
      <c r="K668" s="35"/>
    </row>
    <row r="669" spans="10:11" ht="12.75">
      <c r="J669" s="35"/>
      <c r="K669" s="35"/>
    </row>
    <row r="670" spans="10:11" ht="12.75">
      <c r="J670" s="35"/>
      <c r="K670" s="35"/>
    </row>
    <row r="671" spans="10:11" ht="12.75">
      <c r="J671" s="35"/>
      <c r="K671" s="35"/>
    </row>
    <row r="672" spans="10:11" ht="12.75">
      <c r="J672" s="35"/>
      <c r="K672" s="35"/>
    </row>
    <row r="673" spans="10:11" ht="12.75">
      <c r="J673" s="35"/>
      <c r="K673" s="35"/>
    </row>
    <row r="674" spans="10:11" ht="12.75">
      <c r="J674" s="35"/>
      <c r="K674" s="35"/>
    </row>
    <row r="675" spans="10:11" ht="12.75">
      <c r="J675" s="35"/>
      <c r="K675" s="35"/>
    </row>
    <row r="676" spans="10:11" ht="12.75">
      <c r="J676" s="35"/>
      <c r="K676" s="35"/>
    </row>
    <row r="677" spans="10:11" ht="12.75">
      <c r="J677" s="35"/>
      <c r="K677" s="35"/>
    </row>
    <row r="678" spans="10:11" ht="12.75">
      <c r="J678" s="35"/>
      <c r="K678" s="35"/>
    </row>
    <row r="679" spans="10:11" ht="12.75">
      <c r="J679" s="35"/>
      <c r="K679" s="35"/>
    </row>
    <row r="680" spans="10:11" ht="12.75">
      <c r="J680" s="35"/>
      <c r="K680" s="35"/>
    </row>
    <row r="681" spans="10:11" ht="12.75">
      <c r="J681" s="35"/>
      <c r="K681" s="35"/>
    </row>
    <row r="682" spans="10:11" ht="12.75">
      <c r="J682" s="35"/>
      <c r="K682" s="35"/>
    </row>
    <row r="683" spans="10:11" ht="12.75">
      <c r="J683" s="35"/>
      <c r="K683" s="35"/>
    </row>
    <row r="684" spans="10:11" ht="12.75">
      <c r="J684" s="35"/>
      <c r="K684" s="35"/>
    </row>
    <row r="685" spans="10:11" ht="12.75">
      <c r="J685" s="35"/>
      <c r="K685" s="35"/>
    </row>
    <row r="686" spans="10:11" ht="12.75">
      <c r="J686" s="35"/>
      <c r="K686" s="35"/>
    </row>
    <row r="687" spans="10:11" ht="12.75">
      <c r="J687" s="35"/>
      <c r="K687" s="35"/>
    </row>
    <row r="688" spans="10:11" ht="12.75">
      <c r="J688" s="35"/>
      <c r="K688" s="35"/>
    </row>
    <row r="689" spans="10:11" ht="12.75">
      <c r="J689" s="35"/>
      <c r="K689" s="35"/>
    </row>
    <row r="690" spans="10:11" ht="12.75">
      <c r="J690" s="35"/>
      <c r="K690" s="35"/>
    </row>
    <row r="691" spans="10:11" ht="12.75">
      <c r="J691" s="35"/>
      <c r="K691" s="35"/>
    </row>
    <row r="692" spans="10:11" ht="12.75">
      <c r="J692" s="35"/>
      <c r="K692" s="35"/>
    </row>
    <row r="693" spans="10:11" ht="12.75">
      <c r="J693" s="35"/>
      <c r="K693" s="35"/>
    </row>
    <row r="694" spans="10:11" ht="12.75">
      <c r="J694" s="35"/>
      <c r="K694" s="35"/>
    </row>
    <row r="695" spans="10:11" ht="12.75">
      <c r="J695" s="35"/>
      <c r="K695" s="35"/>
    </row>
    <row r="696" spans="10:11" ht="12.75">
      <c r="J696" s="35"/>
      <c r="K696" s="35"/>
    </row>
    <row r="697" spans="10:11" ht="12.75">
      <c r="J697" s="35"/>
      <c r="K697" s="35"/>
    </row>
    <row r="698" spans="10:11" ht="12.75">
      <c r="J698" s="35"/>
      <c r="K698" s="35"/>
    </row>
    <row r="699" spans="10:11" ht="12.75">
      <c r="J699" s="35"/>
      <c r="K699" s="35"/>
    </row>
    <row r="700" spans="10:11" ht="12.75">
      <c r="J700" s="35"/>
      <c r="K700" s="35"/>
    </row>
    <row r="701" spans="10:11" ht="12.75">
      <c r="J701" s="35"/>
      <c r="K701" s="35"/>
    </row>
    <row r="702" spans="10:11" ht="12.75">
      <c r="J702" s="35"/>
      <c r="K702" s="35"/>
    </row>
    <row r="703" spans="10:11" ht="12.75">
      <c r="J703" s="35"/>
      <c r="K703" s="35"/>
    </row>
    <row r="704" spans="10:11" ht="12.75">
      <c r="J704" s="35"/>
      <c r="K704" s="35"/>
    </row>
    <row r="705" spans="10:11" ht="12.75">
      <c r="J705" s="35"/>
      <c r="K705" s="35"/>
    </row>
    <row r="706" spans="10:11" ht="12.75">
      <c r="J706" s="35"/>
      <c r="K706" s="35"/>
    </row>
    <row r="707" spans="10:11" ht="12.75">
      <c r="J707" s="35"/>
      <c r="K707" s="35"/>
    </row>
    <row r="708" spans="10:11" ht="12.75">
      <c r="J708" s="35"/>
      <c r="K708" s="35"/>
    </row>
    <row r="709" spans="10:11" ht="12.75">
      <c r="J709" s="35"/>
      <c r="K709" s="35"/>
    </row>
    <row r="710" spans="10:11" ht="12.75">
      <c r="J710" s="35"/>
      <c r="K710" s="35"/>
    </row>
    <row r="711" spans="10:11" ht="12.75">
      <c r="J711" s="35"/>
      <c r="K711" s="35"/>
    </row>
    <row r="712" spans="10:11" ht="12.75">
      <c r="J712" s="35"/>
      <c r="K712" s="35"/>
    </row>
    <row r="713" spans="10:11" ht="12.75">
      <c r="J713" s="35"/>
      <c r="K713" s="35"/>
    </row>
    <row r="714" spans="10:11" ht="12.75">
      <c r="J714" s="35"/>
      <c r="K714" s="35"/>
    </row>
    <row r="715" spans="10:11" ht="12.75">
      <c r="J715" s="35"/>
      <c r="K715" s="35"/>
    </row>
    <row r="716" spans="10:11" ht="12.75">
      <c r="J716" s="35"/>
      <c r="K716" s="35"/>
    </row>
    <row r="717" spans="10:11" ht="12.75">
      <c r="J717" s="35"/>
      <c r="K717" s="35"/>
    </row>
    <row r="718" spans="10:11" ht="12.75">
      <c r="J718" s="35"/>
      <c r="K718" s="35"/>
    </row>
    <row r="719" spans="10:11" ht="12.75">
      <c r="J719" s="35"/>
      <c r="K719" s="35"/>
    </row>
    <row r="720" spans="10:11" ht="12.75">
      <c r="J720" s="35"/>
      <c r="K720" s="35"/>
    </row>
    <row r="721" spans="10:11" ht="12.75">
      <c r="J721" s="35"/>
      <c r="K721" s="35"/>
    </row>
    <row r="722" spans="10:11" ht="12.75">
      <c r="J722" s="35"/>
      <c r="K722" s="35"/>
    </row>
    <row r="723" spans="10:11" ht="12.75">
      <c r="J723" s="35"/>
      <c r="K723" s="35"/>
    </row>
    <row r="724" spans="10:11" ht="12.75">
      <c r="J724" s="35"/>
      <c r="K724" s="35"/>
    </row>
    <row r="725" spans="10:11" ht="12.75">
      <c r="J725" s="35"/>
      <c r="K725" s="35"/>
    </row>
    <row r="726" spans="10:11" ht="12.75">
      <c r="J726" s="35"/>
      <c r="K726" s="35"/>
    </row>
    <row r="727" spans="10:11" ht="12.75">
      <c r="J727" s="35"/>
      <c r="K727" s="35"/>
    </row>
    <row r="728" spans="10:11" ht="12.75">
      <c r="J728" s="35"/>
      <c r="K728" s="35"/>
    </row>
    <row r="729" spans="10:11" ht="12.75">
      <c r="J729" s="35"/>
      <c r="K729" s="35"/>
    </row>
    <row r="730" spans="10:11" ht="12.75">
      <c r="J730" s="35"/>
      <c r="K730" s="35"/>
    </row>
    <row r="731" spans="10:11" ht="12.75">
      <c r="J731" s="35"/>
      <c r="K731" s="35"/>
    </row>
    <row r="732" spans="10:11" ht="12.75">
      <c r="J732" s="35"/>
      <c r="K732" s="35"/>
    </row>
    <row r="733" spans="10:11" ht="12.75">
      <c r="J733" s="35"/>
      <c r="K733" s="35"/>
    </row>
    <row r="734" spans="10:11" ht="12.75">
      <c r="J734" s="35"/>
      <c r="K734" s="35"/>
    </row>
    <row r="735" spans="10:11" ht="12.75">
      <c r="J735" s="35"/>
      <c r="K735" s="35"/>
    </row>
    <row r="736" spans="10:11" ht="12.75">
      <c r="J736" s="35"/>
      <c r="K736" s="35"/>
    </row>
    <row r="737" spans="10:11" ht="12.75">
      <c r="J737" s="35"/>
      <c r="K737" s="35"/>
    </row>
    <row r="738" spans="10:11" ht="12.75">
      <c r="J738" s="35"/>
      <c r="K738" s="35"/>
    </row>
    <row r="739" spans="10:11" ht="12.75">
      <c r="J739" s="35"/>
      <c r="K739" s="35"/>
    </row>
    <row r="740" spans="10:11" ht="12.75">
      <c r="J740" s="35"/>
      <c r="K740" s="35"/>
    </row>
    <row r="741" spans="10:11" ht="12.75">
      <c r="J741" s="35"/>
      <c r="K741" s="35"/>
    </row>
    <row r="742" spans="10:11" ht="12.75">
      <c r="J742" s="35"/>
      <c r="K742" s="35"/>
    </row>
    <row r="743" spans="10:11" ht="12.75">
      <c r="J743" s="35"/>
      <c r="K743" s="35"/>
    </row>
    <row r="744" spans="10:11" ht="12.75">
      <c r="J744" s="35"/>
      <c r="K744" s="35"/>
    </row>
    <row r="745" spans="10:11" ht="12.75">
      <c r="J745" s="35"/>
      <c r="K745" s="35"/>
    </row>
    <row r="746" spans="10:11" ht="12.75">
      <c r="J746" s="35"/>
      <c r="K746" s="35"/>
    </row>
    <row r="747" spans="10:11" ht="12.75">
      <c r="J747" s="35"/>
      <c r="K747" s="35"/>
    </row>
    <row r="748" spans="10:11" ht="12.75">
      <c r="J748" s="35"/>
      <c r="K748" s="35"/>
    </row>
    <row r="749" spans="10:11" ht="12.75">
      <c r="J749" s="35"/>
      <c r="K749" s="35"/>
    </row>
    <row r="750" spans="10:11" ht="12.75">
      <c r="J750" s="35"/>
      <c r="K750" s="35"/>
    </row>
    <row r="751" spans="10:11" ht="12.75">
      <c r="J751" s="35"/>
      <c r="K751" s="35"/>
    </row>
    <row r="752" spans="10:11" ht="12.75">
      <c r="J752" s="35"/>
      <c r="K752" s="35"/>
    </row>
    <row r="753" spans="10:11" ht="12.75">
      <c r="J753" s="35"/>
      <c r="K753" s="35"/>
    </row>
    <row r="754" spans="10:11" ht="12.75">
      <c r="J754" s="35"/>
      <c r="K754" s="35"/>
    </row>
    <row r="755" spans="10:11" ht="12.75">
      <c r="J755" s="35"/>
      <c r="K755" s="35"/>
    </row>
    <row r="756" spans="10:11" ht="12.75">
      <c r="J756" s="35"/>
      <c r="K756" s="35"/>
    </row>
    <row r="757" spans="10:11" ht="12.75">
      <c r="J757" s="35"/>
      <c r="K757" s="35"/>
    </row>
    <row r="758" spans="10:11" ht="12.75">
      <c r="J758" s="35"/>
      <c r="K758" s="35"/>
    </row>
    <row r="759" spans="10:11" ht="12.75">
      <c r="J759" s="35"/>
      <c r="K759" s="35"/>
    </row>
    <row r="760" spans="10:11" ht="12.75">
      <c r="J760" s="35"/>
      <c r="K760" s="35"/>
    </row>
    <row r="761" spans="10:11" ht="12.75">
      <c r="J761" s="35"/>
      <c r="K761" s="35"/>
    </row>
    <row r="762" spans="10:11" ht="12.75">
      <c r="J762" s="35"/>
      <c r="K762" s="35"/>
    </row>
    <row r="763" spans="10:11" ht="12.75">
      <c r="J763" s="35"/>
      <c r="K763" s="35"/>
    </row>
    <row r="764" spans="10:11" ht="12.75">
      <c r="J764" s="35"/>
      <c r="K764" s="35"/>
    </row>
    <row r="765" spans="10:11" ht="12.75">
      <c r="J765" s="35"/>
      <c r="K765" s="35"/>
    </row>
    <row r="766" spans="10:11" ht="12.75">
      <c r="J766" s="35"/>
      <c r="K766" s="35"/>
    </row>
    <row r="767" spans="10:11" ht="12.75">
      <c r="J767" s="35"/>
      <c r="K767" s="35"/>
    </row>
    <row r="768" spans="10:11" ht="12.75">
      <c r="J768" s="35"/>
      <c r="K768" s="35"/>
    </row>
    <row r="769" spans="10:11" ht="12.75">
      <c r="J769" s="35"/>
      <c r="K769" s="35"/>
    </row>
    <row r="770" spans="10:11" ht="12.75">
      <c r="J770" s="35"/>
      <c r="K770" s="35"/>
    </row>
    <row r="771" spans="10:11" ht="12.75">
      <c r="J771" s="35"/>
      <c r="K771" s="35"/>
    </row>
    <row r="772" spans="10:11" ht="12.75">
      <c r="J772" s="35"/>
      <c r="K772" s="35"/>
    </row>
    <row r="773" spans="10:11" ht="12.75">
      <c r="J773" s="35"/>
      <c r="K773" s="35"/>
    </row>
    <row r="774" spans="10:11" ht="12.75">
      <c r="J774" s="35"/>
      <c r="K774" s="35"/>
    </row>
    <row r="775" spans="10:11" ht="12.75">
      <c r="J775" s="35"/>
      <c r="K775" s="35"/>
    </row>
    <row r="776" spans="10:11" ht="12.75">
      <c r="J776" s="35"/>
      <c r="K776" s="35"/>
    </row>
    <row r="777" spans="10:11" ht="12.75">
      <c r="J777" s="35"/>
      <c r="K777" s="35"/>
    </row>
    <row r="778" spans="10:11" ht="12.75">
      <c r="J778" s="35"/>
      <c r="K778" s="35"/>
    </row>
    <row r="779" spans="10:11" ht="12.75">
      <c r="J779" s="35"/>
      <c r="K779" s="35"/>
    </row>
    <row r="780" spans="10:11" ht="12.75">
      <c r="J780" s="35"/>
      <c r="K780" s="35"/>
    </row>
    <row r="781" spans="10:11" ht="12.75">
      <c r="J781" s="35"/>
      <c r="K781" s="35"/>
    </row>
    <row r="782" spans="10:11" ht="12.75">
      <c r="J782" s="35"/>
      <c r="K782" s="35"/>
    </row>
    <row r="783" spans="10:11" ht="12.75">
      <c r="J783" s="35"/>
      <c r="K783" s="35"/>
    </row>
    <row r="784" spans="10:11" ht="12.75">
      <c r="J784" s="35"/>
      <c r="K784" s="35"/>
    </row>
    <row r="785" spans="10:11" ht="12.75">
      <c r="J785" s="35"/>
      <c r="K785" s="35"/>
    </row>
    <row r="786" spans="10:11" ht="12.75">
      <c r="J786" s="35"/>
      <c r="K786" s="35"/>
    </row>
    <row r="787" spans="10:11" ht="12.75">
      <c r="J787" s="35"/>
      <c r="K787" s="35"/>
    </row>
    <row r="788" spans="10:11" ht="12.75">
      <c r="J788" s="35"/>
      <c r="K788" s="35"/>
    </row>
    <row r="789" spans="10:11" ht="12.75">
      <c r="J789" s="35"/>
      <c r="K789" s="35"/>
    </row>
    <row r="790" spans="10:11" ht="12.75">
      <c r="J790" s="35"/>
      <c r="K790" s="35"/>
    </row>
    <row r="791" spans="10:11" ht="12.75">
      <c r="J791" s="35"/>
      <c r="K791" s="35"/>
    </row>
    <row r="792" spans="10:11" ht="12.75">
      <c r="J792" s="35"/>
      <c r="K792" s="35"/>
    </row>
    <row r="793" spans="10:11" ht="12.75">
      <c r="J793" s="35"/>
      <c r="K793" s="35"/>
    </row>
    <row r="794" spans="10:11" ht="12.75">
      <c r="J794" s="35"/>
      <c r="K794" s="35"/>
    </row>
    <row r="795" spans="10:11" ht="12.75">
      <c r="J795" s="35"/>
      <c r="K795" s="35"/>
    </row>
    <row r="796" spans="10:11" ht="12.75">
      <c r="J796" s="35"/>
      <c r="K796" s="35"/>
    </row>
    <row r="797" spans="10:11" ht="12.75">
      <c r="J797" s="35"/>
      <c r="K797" s="35"/>
    </row>
    <row r="798" spans="10:11" ht="12.75">
      <c r="J798" s="35"/>
      <c r="K798" s="35"/>
    </row>
    <row r="799" spans="10:11" ht="12.75">
      <c r="J799" s="35"/>
      <c r="K799" s="35"/>
    </row>
    <row r="800" spans="10:11" ht="12.75">
      <c r="J800" s="35"/>
      <c r="K800" s="35"/>
    </row>
    <row r="801" spans="10:11" ht="12.75">
      <c r="J801" s="35"/>
      <c r="K801" s="35"/>
    </row>
    <row r="802" spans="10:11" ht="12.75">
      <c r="J802" s="35"/>
      <c r="K802" s="35"/>
    </row>
    <row r="803" spans="10:11" ht="12.75">
      <c r="J803" s="35"/>
      <c r="K803" s="35"/>
    </row>
    <row r="804" spans="10:11" ht="12.75">
      <c r="J804" s="35"/>
      <c r="K804" s="35"/>
    </row>
    <row r="805" spans="10:11" ht="12.75">
      <c r="J805" s="35"/>
      <c r="K805" s="35"/>
    </row>
    <row r="806" spans="10:11" ht="12.75">
      <c r="J806" s="35"/>
      <c r="K806" s="35"/>
    </row>
    <row r="807" spans="10:11" ht="12.75">
      <c r="J807" s="35"/>
      <c r="K807" s="35"/>
    </row>
    <row r="808" spans="10:11" ht="12.75">
      <c r="J808" s="35"/>
      <c r="K808" s="35"/>
    </row>
    <row r="809" spans="10:11" ht="12.75">
      <c r="J809" s="35"/>
      <c r="K809" s="35"/>
    </row>
    <row r="810" spans="10:11" ht="12.75">
      <c r="J810" s="35"/>
      <c r="K810" s="35"/>
    </row>
    <row r="811" spans="10:11" ht="12.75">
      <c r="J811" s="35"/>
      <c r="K811" s="35"/>
    </row>
    <row r="812" spans="10:11" ht="12.75">
      <c r="J812" s="35"/>
      <c r="K812" s="35"/>
    </row>
    <row r="813" spans="10:11" ht="12.75">
      <c r="J813" s="35"/>
      <c r="K813" s="35"/>
    </row>
    <row r="814" spans="10:11" ht="12.75">
      <c r="J814" s="35"/>
      <c r="K814" s="35"/>
    </row>
    <row r="815" spans="10:11" ht="12.75">
      <c r="J815" s="35"/>
      <c r="K815" s="35"/>
    </row>
    <row r="816" spans="10:11" ht="12.75">
      <c r="J816" s="35"/>
      <c r="K816" s="35"/>
    </row>
    <row r="817" spans="10:11" ht="12.75">
      <c r="J817" s="35"/>
      <c r="K817" s="35"/>
    </row>
    <row r="818" spans="10:11" ht="12.75">
      <c r="J818" s="35"/>
      <c r="K818" s="35"/>
    </row>
    <row r="819" spans="10:11" ht="12.75">
      <c r="J819" s="35"/>
      <c r="K819" s="35"/>
    </row>
    <row r="820" spans="10:11" ht="12.75">
      <c r="J820" s="35"/>
      <c r="K820" s="35"/>
    </row>
    <row r="821" spans="10:11" ht="12.75">
      <c r="J821" s="35"/>
      <c r="K821" s="35"/>
    </row>
    <row r="822" spans="10:11" ht="12.75">
      <c r="J822" s="35"/>
      <c r="K822" s="35"/>
    </row>
    <row r="823" spans="10:11" ht="12.75">
      <c r="J823" s="35"/>
      <c r="K823" s="35"/>
    </row>
    <row r="824" spans="10:11" ht="12.75">
      <c r="J824" s="35"/>
      <c r="K824" s="35"/>
    </row>
    <row r="825" spans="10:11" ht="12.75">
      <c r="J825" s="35"/>
      <c r="K825" s="35"/>
    </row>
    <row r="826" spans="10:11" ht="12.75">
      <c r="J826" s="35"/>
      <c r="K826" s="35"/>
    </row>
    <row r="827" spans="10:11" ht="12.75">
      <c r="J827" s="35"/>
      <c r="K827" s="35"/>
    </row>
    <row r="828" spans="10:11" ht="12.75">
      <c r="J828" s="35"/>
      <c r="K828" s="35"/>
    </row>
    <row r="829" spans="10:11" ht="12.75">
      <c r="J829" s="35"/>
      <c r="K829" s="35"/>
    </row>
    <row r="830" spans="10:11" ht="12.75">
      <c r="J830" s="35"/>
      <c r="K830" s="35"/>
    </row>
    <row r="831" spans="10:11" ht="12.75">
      <c r="J831" s="35"/>
      <c r="K831" s="35"/>
    </row>
    <row r="832" spans="10:11" ht="12.75">
      <c r="J832" s="35"/>
      <c r="K832" s="35"/>
    </row>
    <row r="833" spans="10:11" ht="12.75">
      <c r="J833" s="35"/>
      <c r="K833" s="35"/>
    </row>
    <row r="834" spans="10:11" ht="12.75">
      <c r="J834" s="35"/>
      <c r="K834" s="35"/>
    </row>
    <row r="835" spans="10:11" ht="12.75">
      <c r="J835" s="35"/>
      <c r="K835" s="35"/>
    </row>
    <row r="836" spans="10:11" ht="12.75">
      <c r="J836" s="35"/>
      <c r="K836" s="35"/>
    </row>
    <row r="837" spans="10:11" ht="12.75">
      <c r="J837" s="35"/>
      <c r="K837" s="35"/>
    </row>
    <row r="838" spans="10:11" ht="12.75">
      <c r="J838" s="35"/>
      <c r="K838" s="35"/>
    </row>
    <row r="839" spans="10:11" ht="12.75">
      <c r="J839" s="35"/>
      <c r="K839" s="35"/>
    </row>
    <row r="840" spans="10:11" ht="12.75">
      <c r="J840" s="35"/>
      <c r="K840" s="35"/>
    </row>
    <row r="841" spans="10:11" ht="12.75">
      <c r="J841" s="35"/>
      <c r="K841" s="35"/>
    </row>
    <row r="842" spans="10:11" ht="12.75">
      <c r="J842" s="35"/>
      <c r="K842" s="35"/>
    </row>
    <row r="843" spans="10:11" ht="12.75">
      <c r="J843" s="35"/>
      <c r="K843" s="35"/>
    </row>
    <row r="844" spans="10:11" ht="12.75">
      <c r="J844" s="35"/>
      <c r="K844" s="35"/>
    </row>
    <row r="845" spans="10:11" ht="12.75">
      <c r="J845" s="35"/>
      <c r="K845" s="35"/>
    </row>
    <row r="846" spans="10:11" ht="12.75">
      <c r="J846" s="35"/>
      <c r="K846" s="35"/>
    </row>
    <row r="847" spans="10:11" ht="12.75">
      <c r="J847" s="35"/>
      <c r="K847" s="35"/>
    </row>
    <row r="848" spans="10:11" ht="12.75">
      <c r="J848" s="35"/>
      <c r="K848" s="35"/>
    </row>
    <row r="849" spans="10:11" ht="12.75">
      <c r="J849" s="35"/>
      <c r="K849" s="35"/>
    </row>
    <row r="850" spans="10:11" ht="12.75">
      <c r="J850" s="35"/>
      <c r="K850" s="35"/>
    </row>
    <row r="851" spans="10:11" ht="12.75">
      <c r="J851" s="35"/>
      <c r="K851" s="35"/>
    </row>
    <row r="852" spans="10:11" ht="12.75">
      <c r="J852" s="35"/>
      <c r="K852" s="35"/>
    </row>
    <row r="853" spans="10:11" ht="12.75">
      <c r="J853" s="35"/>
      <c r="K853" s="35"/>
    </row>
    <row r="854" spans="10:11" ht="12.75">
      <c r="J854" s="35"/>
      <c r="K854" s="35"/>
    </row>
    <row r="855" spans="10:11" ht="12.75">
      <c r="J855" s="35"/>
      <c r="K855" s="35"/>
    </row>
    <row r="856" spans="10:11" ht="12.75">
      <c r="J856" s="35"/>
      <c r="K856" s="35"/>
    </row>
    <row r="857" spans="10:11" ht="12.75">
      <c r="J857" s="35"/>
      <c r="K857" s="35"/>
    </row>
    <row r="858" spans="10:11" ht="12.75">
      <c r="J858" s="35"/>
      <c r="K858" s="35"/>
    </row>
    <row r="859" spans="10:11" ht="12.75">
      <c r="J859" s="35"/>
      <c r="K859" s="35"/>
    </row>
    <row r="860" spans="10:11" ht="12.75">
      <c r="J860" s="35"/>
      <c r="K860" s="35"/>
    </row>
    <row r="861" spans="10:11" ht="12.75">
      <c r="J861" s="35"/>
      <c r="K861" s="35"/>
    </row>
    <row r="862" spans="10:11" ht="12.75">
      <c r="J862" s="35"/>
      <c r="K862" s="35"/>
    </row>
    <row r="863" spans="10:11" ht="12.75">
      <c r="J863" s="35"/>
      <c r="K863" s="35"/>
    </row>
    <row r="864" spans="10:11" ht="12.75">
      <c r="J864" s="35"/>
      <c r="K864" s="35"/>
    </row>
    <row r="865" spans="10:11" ht="12.75">
      <c r="J865" s="35"/>
      <c r="K865" s="35"/>
    </row>
    <row r="866" spans="10:11" ht="12.75">
      <c r="J866" s="35"/>
      <c r="K866" s="35"/>
    </row>
    <row r="867" spans="10:11" ht="12.75">
      <c r="J867" s="35"/>
      <c r="K867" s="35"/>
    </row>
    <row r="868" spans="10:11" ht="12.75">
      <c r="J868" s="35"/>
      <c r="K868" s="35"/>
    </row>
    <row r="869" spans="10:11" ht="12.75">
      <c r="J869" s="35"/>
      <c r="K869" s="35"/>
    </row>
    <row r="870" spans="10:11" ht="12.75">
      <c r="J870" s="35"/>
      <c r="K870" s="35"/>
    </row>
    <row r="871" spans="10:11" ht="12.75">
      <c r="J871" s="35"/>
      <c r="K871" s="35"/>
    </row>
    <row r="872" spans="10:11" ht="12.75">
      <c r="J872" s="35"/>
      <c r="K872" s="35"/>
    </row>
    <row r="873" spans="10:11" ht="12.75">
      <c r="J873" s="35"/>
      <c r="K873" s="35"/>
    </row>
    <row r="874" spans="10:11" ht="12.75">
      <c r="J874" s="35"/>
      <c r="K874" s="35"/>
    </row>
    <row r="875" spans="10:11" ht="12.75">
      <c r="J875" s="35"/>
      <c r="K875" s="35"/>
    </row>
    <row r="876" spans="10:11" ht="12.75">
      <c r="J876" s="35"/>
      <c r="K876" s="35"/>
    </row>
    <row r="877" spans="10:11" ht="12.75">
      <c r="J877" s="35"/>
      <c r="K877" s="35"/>
    </row>
    <row r="878" spans="10:11" ht="12.75">
      <c r="J878" s="35"/>
      <c r="K878" s="35"/>
    </row>
    <row r="879" spans="10:11" ht="12.75">
      <c r="J879" s="35"/>
      <c r="K879" s="35"/>
    </row>
    <row r="880" spans="10:11" ht="12.75">
      <c r="J880" s="35"/>
      <c r="K880" s="35"/>
    </row>
    <row r="881" spans="10:11" ht="12.75">
      <c r="J881" s="35"/>
      <c r="K881" s="35"/>
    </row>
    <row r="882" spans="10:11" ht="12.75">
      <c r="J882" s="35"/>
      <c r="K882" s="35"/>
    </row>
    <row r="883" spans="10:11" ht="12.75">
      <c r="J883" s="35"/>
      <c r="K883" s="35"/>
    </row>
    <row r="884" spans="10:11" ht="12.75">
      <c r="J884" s="35"/>
      <c r="K884" s="35"/>
    </row>
    <row r="885" spans="10:11" ht="12.75">
      <c r="J885" s="35"/>
      <c r="K885" s="35"/>
    </row>
    <row r="886" spans="10:11" ht="12.75">
      <c r="J886" s="35"/>
      <c r="K886" s="35"/>
    </row>
    <row r="887" spans="10:11" ht="12.75">
      <c r="J887" s="35"/>
      <c r="K887" s="35"/>
    </row>
    <row r="888" spans="10:11" ht="12.75">
      <c r="J888" s="35"/>
      <c r="K888" s="35"/>
    </row>
    <row r="889" spans="10:11" ht="12.75">
      <c r="J889" s="35"/>
      <c r="K889" s="35"/>
    </row>
    <row r="890" spans="10:11" ht="12.75">
      <c r="J890" s="35"/>
      <c r="K890" s="35"/>
    </row>
    <row r="891" spans="10:11" ht="12.75">
      <c r="J891" s="35"/>
      <c r="K891" s="35"/>
    </row>
    <row r="892" spans="10:11" ht="12.75">
      <c r="J892" s="35"/>
      <c r="K892" s="35"/>
    </row>
    <row r="893" spans="10:11" ht="12.75">
      <c r="J893" s="35"/>
      <c r="K893" s="35"/>
    </row>
    <row r="894" spans="10:11" ht="12.75">
      <c r="J894" s="35"/>
      <c r="K894" s="35"/>
    </row>
    <row r="895" spans="10:11" ht="12.75">
      <c r="J895" s="35"/>
      <c r="K895" s="35"/>
    </row>
    <row r="896" spans="10:11" ht="12.75">
      <c r="J896" s="35"/>
      <c r="K896" s="35"/>
    </row>
    <row r="897" spans="10:11" ht="12.75">
      <c r="J897" s="35"/>
      <c r="K897" s="35"/>
    </row>
    <row r="898" spans="10:11" ht="12.75">
      <c r="J898" s="35"/>
      <c r="K898" s="35"/>
    </row>
    <row r="899" spans="10:11" ht="12.75">
      <c r="J899" s="35"/>
      <c r="K899" s="35"/>
    </row>
    <row r="900" spans="10:11" ht="12.75">
      <c r="J900" s="35"/>
      <c r="K900" s="35"/>
    </row>
    <row r="901" spans="10:11" ht="12.75">
      <c r="J901" s="35"/>
      <c r="K901" s="35"/>
    </row>
    <row r="902" spans="10:11" ht="12.75">
      <c r="J902" s="35"/>
      <c r="K902" s="35"/>
    </row>
    <row r="903" spans="10:11" ht="12.75">
      <c r="J903" s="35"/>
      <c r="K903" s="35"/>
    </row>
    <row r="904" spans="10:11" ht="12.75">
      <c r="J904" s="35"/>
      <c r="K904" s="35"/>
    </row>
    <row r="905" spans="10:11" ht="12.75">
      <c r="J905" s="35"/>
      <c r="K905" s="35"/>
    </row>
    <row r="906" spans="10:11" ht="12.75">
      <c r="J906" s="35"/>
      <c r="K906" s="35"/>
    </row>
    <row r="907" spans="10:11" ht="12.75">
      <c r="J907" s="35"/>
      <c r="K907" s="35"/>
    </row>
    <row r="908" spans="10:11" ht="12.75">
      <c r="J908" s="35"/>
      <c r="K908" s="35"/>
    </row>
    <row r="909" spans="10:11" ht="12.75">
      <c r="J909" s="35"/>
      <c r="K909" s="35"/>
    </row>
    <row r="910" spans="10:11" ht="12.75">
      <c r="J910" s="35"/>
      <c r="K910" s="35"/>
    </row>
    <row r="911" spans="10:11" ht="12.75">
      <c r="J911" s="35"/>
      <c r="K911" s="35"/>
    </row>
    <row r="912" spans="10:11" ht="12.75">
      <c r="J912" s="35"/>
      <c r="K912" s="35"/>
    </row>
    <row r="913" spans="10:11" ht="12.75">
      <c r="J913" s="35"/>
      <c r="K913" s="35"/>
    </row>
    <row r="914" spans="10:11" ht="12.75">
      <c r="J914" s="35"/>
      <c r="K914" s="35"/>
    </row>
    <row r="915" spans="10:11" ht="12.75">
      <c r="J915" s="35"/>
      <c r="K915" s="35"/>
    </row>
    <row r="916" spans="10:11" ht="12.75">
      <c r="J916" s="35"/>
      <c r="K916" s="35"/>
    </row>
    <row r="917" spans="10:11" ht="12.75">
      <c r="J917" s="35"/>
      <c r="K917" s="35"/>
    </row>
    <row r="918" spans="10:11" ht="12.75">
      <c r="J918" s="35"/>
      <c r="K918" s="35"/>
    </row>
    <row r="919" spans="10:11" ht="12.75">
      <c r="J919" s="35"/>
      <c r="K919" s="35"/>
    </row>
    <row r="920" spans="10:11" ht="12.75">
      <c r="J920" s="35"/>
      <c r="K920" s="35"/>
    </row>
    <row r="921" spans="10:11" ht="12.75">
      <c r="J921" s="35"/>
      <c r="K921" s="35"/>
    </row>
    <row r="922" spans="10:11" ht="12.75">
      <c r="J922" s="35"/>
      <c r="K922" s="35"/>
    </row>
    <row r="923" spans="10:11" ht="12.75">
      <c r="J923" s="35"/>
      <c r="K923" s="35"/>
    </row>
    <row r="924" spans="10:11" ht="12.75">
      <c r="J924" s="35"/>
      <c r="K924" s="35"/>
    </row>
    <row r="925" spans="10:11" ht="12.75">
      <c r="J925" s="35"/>
      <c r="K925" s="35"/>
    </row>
    <row r="926" spans="10:11" ht="12.75">
      <c r="J926" s="35"/>
      <c r="K926" s="35"/>
    </row>
    <row r="927" spans="10:11" ht="12.75">
      <c r="J927" s="35"/>
      <c r="K927" s="35"/>
    </row>
    <row r="928" spans="10:11" ht="12.75">
      <c r="J928" s="35"/>
      <c r="K928" s="35"/>
    </row>
    <row r="929" spans="10:11" ht="12.75">
      <c r="J929" s="35"/>
      <c r="K929" s="35"/>
    </row>
    <row r="930" spans="10:11" ht="12.75">
      <c r="J930" s="35"/>
      <c r="K930" s="35"/>
    </row>
    <row r="931" spans="10:11" ht="12.75">
      <c r="J931" s="35"/>
      <c r="K931" s="35"/>
    </row>
    <row r="932" spans="10:11" ht="12.75">
      <c r="J932" s="35"/>
      <c r="K932" s="35"/>
    </row>
    <row r="933" spans="10:11" ht="12.75">
      <c r="J933" s="35"/>
      <c r="K933" s="35"/>
    </row>
    <row r="934" spans="10:11" ht="12.75">
      <c r="J934" s="35"/>
      <c r="K934" s="35"/>
    </row>
    <row r="935" spans="10:11" ht="12.75">
      <c r="J935" s="35"/>
      <c r="K935" s="35"/>
    </row>
    <row r="936" spans="10:11" ht="12.75">
      <c r="J936" s="35"/>
      <c r="K936" s="35"/>
    </row>
    <row r="937" spans="10:11" ht="12.75">
      <c r="J937" s="35"/>
      <c r="K937" s="35"/>
    </row>
    <row r="938" spans="10:11" ht="12.75">
      <c r="J938" s="35"/>
      <c r="K938" s="35"/>
    </row>
    <row r="939" spans="10:11" ht="12.75">
      <c r="J939" s="35"/>
      <c r="K939" s="35"/>
    </row>
    <row r="940" spans="10:11" ht="12.75">
      <c r="J940" s="35"/>
      <c r="K940" s="35"/>
    </row>
    <row r="941" spans="10:11" ht="12.75">
      <c r="J941" s="35"/>
      <c r="K941" s="35"/>
    </row>
    <row r="942" spans="10:11" ht="12.75">
      <c r="J942" s="35"/>
      <c r="K942" s="35"/>
    </row>
    <row r="943" spans="10:11" ht="12.75">
      <c r="J943" s="35"/>
      <c r="K943" s="35"/>
    </row>
    <row r="944" spans="10:11" ht="12.75">
      <c r="J944" s="35"/>
      <c r="K944" s="35"/>
    </row>
    <row r="945" spans="10:11" ht="12.75">
      <c r="J945" s="35"/>
      <c r="K945" s="35"/>
    </row>
    <row r="946" spans="10:11" ht="12.75">
      <c r="J946" s="35"/>
      <c r="K946" s="35"/>
    </row>
    <row r="947" spans="10:11" ht="12.75">
      <c r="J947" s="35"/>
      <c r="K947" s="35"/>
    </row>
    <row r="948" spans="10:11" ht="12.75">
      <c r="J948" s="35"/>
      <c r="K948" s="35"/>
    </row>
    <row r="949" spans="10:11" ht="12.75">
      <c r="J949" s="35"/>
      <c r="K949" s="35"/>
    </row>
    <row r="950" spans="10:11" ht="12.75">
      <c r="J950" s="35"/>
      <c r="K950" s="35"/>
    </row>
    <row r="951" spans="10:11" ht="12.75">
      <c r="J951" s="35"/>
      <c r="K951" s="35"/>
    </row>
    <row r="952" spans="10:11" ht="12.75">
      <c r="J952" s="35"/>
      <c r="K952" s="35"/>
    </row>
    <row r="953" spans="10:11" ht="12.75">
      <c r="J953" s="35"/>
      <c r="K953" s="35"/>
    </row>
    <row r="954" spans="10:11" ht="12.75">
      <c r="J954" s="35"/>
      <c r="K954" s="35"/>
    </row>
    <row r="955" spans="10:11" ht="12.75">
      <c r="J955" s="35"/>
      <c r="K955" s="35"/>
    </row>
    <row r="956" spans="10:11" ht="12.75">
      <c r="J956" s="35"/>
      <c r="K956" s="35"/>
    </row>
    <row r="957" spans="10:11" ht="12.75">
      <c r="J957" s="35"/>
      <c r="K957" s="35"/>
    </row>
    <row r="958" spans="10:11" ht="12.75">
      <c r="J958" s="35"/>
      <c r="K958" s="35"/>
    </row>
    <row r="959" spans="10:11" ht="12.75">
      <c r="J959" s="35"/>
      <c r="K959" s="35"/>
    </row>
    <row r="960" spans="10:11" ht="12.75">
      <c r="J960" s="35"/>
      <c r="K960" s="35"/>
    </row>
    <row r="961" spans="10:11" ht="12.75">
      <c r="J961" s="35"/>
      <c r="K961" s="35"/>
    </row>
    <row r="962" spans="10:11" ht="12.75">
      <c r="J962" s="35"/>
      <c r="K962" s="35"/>
    </row>
    <row r="963" spans="10:11" ht="12.75">
      <c r="J963" s="35"/>
      <c r="K963" s="35"/>
    </row>
    <row r="964" spans="10:11" ht="12.75">
      <c r="J964" s="35"/>
      <c r="K964" s="35"/>
    </row>
    <row r="965" spans="10:11" ht="12.75">
      <c r="J965" s="35"/>
      <c r="K965" s="35"/>
    </row>
    <row r="966" spans="10:11" ht="12.75">
      <c r="J966" s="35"/>
      <c r="K966" s="35"/>
    </row>
    <row r="967" spans="10:11" ht="12.75">
      <c r="J967" s="35"/>
      <c r="K967" s="35"/>
    </row>
    <row r="968" spans="10:11" ht="12.75">
      <c r="J968" s="35"/>
      <c r="K968" s="35"/>
    </row>
    <row r="969" spans="10:11" ht="12.75">
      <c r="J969" s="35"/>
      <c r="K969" s="35"/>
    </row>
    <row r="970" spans="10:11" ht="12.75">
      <c r="J970" s="35"/>
      <c r="K970" s="35"/>
    </row>
    <row r="971" spans="10:11" ht="12.75">
      <c r="J971" s="35"/>
      <c r="K971" s="35"/>
    </row>
    <row r="972" spans="10:11" ht="12.75">
      <c r="J972" s="35"/>
      <c r="K972" s="35"/>
    </row>
    <row r="973" spans="10:11" ht="12.75">
      <c r="J973" s="35"/>
      <c r="K973" s="35"/>
    </row>
    <row r="974" spans="10:11" ht="12.75">
      <c r="J974" s="35"/>
      <c r="K974" s="35"/>
    </row>
    <row r="975" spans="10:11" ht="12.75">
      <c r="J975" s="35"/>
      <c r="K975" s="35"/>
    </row>
    <row r="976" spans="10:11" ht="12.75">
      <c r="J976" s="35"/>
      <c r="K976" s="35"/>
    </row>
    <row r="977" spans="10:11" ht="12.75">
      <c r="J977" s="35"/>
      <c r="K977" s="35"/>
    </row>
    <row r="978" spans="10:11" ht="12.75">
      <c r="J978" s="35"/>
      <c r="K978" s="35"/>
    </row>
    <row r="979" spans="10:11" ht="12.75">
      <c r="J979" s="35"/>
      <c r="K979" s="35"/>
    </row>
    <row r="980" spans="10:11" ht="12.75">
      <c r="J980" s="35"/>
      <c r="K980" s="35"/>
    </row>
    <row r="981" spans="10:11" ht="12.75">
      <c r="J981" s="35"/>
      <c r="K981" s="35"/>
    </row>
    <row r="982" spans="10:11" ht="12.75">
      <c r="J982" s="35"/>
      <c r="K982" s="35"/>
    </row>
    <row r="983" spans="10:11" ht="12.75">
      <c r="J983" s="35"/>
      <c r="K983" s="35"/>
    </row>
    <row r="984" spans="10:11" ht="12.75">
      <c r="J984" s="35"/>
      <c r="K984" s="35"/>
    </row>
    <row r="985" spans="10:11" ht="12.75">
      <c r="J985" s="35"/>
      <c r="K985" s="35"/>
    </row>
    <row r="986" spans="10:11" ht="12.75">
      <c r="J986" s="35"/>
      <c r="K986" s="35"/>
    </row>
    <row r="987" spans="10:11" ht="12.75">
      <c r="J987" s="35"/>
      <c r="K987" s="35"/>
    </row>
    <row r="988" spans="10:11" ht="12.75">
      <c r="J988" s="35"/>
      <c r="K988" s="35"/>
    </row>
    <row r="989" spans="10:11" ht="12.75">
      <c r="J989" s="35"/>
      <c r="K989" s="35"/>
    </row>
    <row r="990" spans="10:11" ht="12.75">
      <c r="J990" s="35"/>
      <c r="K990" s="35"/>
    </row>
    <row r="991" spans="10:11" ht="12.75">
      <c r="J991" s="35"/>
      <c r="K991" s="35"/>
    </row>
    <row r="992" spans="10:11" ht="12.75">
      <c r="J992" s="35"/>
      <c r="K992" s="35"/>
    </row>
    <row r="993" spans="10:11" ht="12.75">
      <c r="J993" s="35"/>
      <c r="K993" s="35"/>
    </row>
    <row r="994" spans="10:11" ht="12.75">
      <c r="J994" s="35"/>
      <c r="K994" s="35"/>
    </row>
    <row r="995" spans="10:11" ht="12.75">
      <c r="J995" s="35"/>
      <c r="K995" s="35"/>
    </row>
    <row r="996" spans="10:11" ht="12.75">
      <c r="J996" s="35"/>
      <c r="K996" s="35"/>
    </row>
    <row r="997" spans="10:11" ht="12.75">
      <c r="J997" s="35"/>
      <c r="K997" s="35"/>
    </row>
    <row r="998" spans="10:11" ht="12.75">
      <c r="J998" s="35"/>
      <c r="K998" s="35"/>
    </row>
    <row r="999" spans="10:11" ht="12.75">
      <c r="J999" s="35"/>
      <c r="K999" s="35"/>
    </row>
    <row r="1000" spans="10:11" ht="12.75">
      <c r="J1000" s="35"/>
      <c r="K1000" s="35"/>
    </row>
    <row r="1001" spans="10:11" ht="12.75">
      <c r="J1001" s="35"/>
      <c r="K1001" s="35"/>
    </row>
    <row r="1002" spans="10:11" ht="12.75">
      <c r="J1002" s="35"/>
      <c r="K1002" s="35"/>
    </row>
    <row r="1003" spans="10:11" ht="12.75">
      <c r="J1003" s="35"/>
      <c r="K1003" s="35"/>
    </row>
    <row r="1004" spans="10:11" ht="12.75">
      <c r="J1004" s="35"/>
      <c r="K1004" s="35"/>
    </row>
    <row r="1005" spans="10:11" ht="12.75">
      <c r="J1005" s="35"/>
      <c r="K1005" s="35"/>
    </row>
    <row r="1006" spans="10:11" ht="12.75">
      <c r="J1006" s="35"/>
      <c r="K1006" s="35"/>
    </row>
    <row r="1007" spans="10:11" ht="12.75">
      <c r="J1007" s="35"/>
      <c r="K1007" s="35"/>
    </row>
    <row r="1008" spans="10:11" ht="12.75">
      <c r="J1008" s="36"/>
      <c r="K1008" s="36"/>
    </row>
    <row r="1009" spans="10:11" ht="12.75">
      <c r="J1009" s="36"/>
      <c r="K1009" s="36"/>
    </row>
    <row r="1010" spans="10:11" ht="12.75">
      <c r="J1010" s="36"/>
      <c r="K1010" s="36"/>
    </row>
    <row r="1011" spans="10:11" ht="12.75">
      <c r="J1011" s="36"/>
      <c r="K1011" s="36"/>
    </row>
    <row r="1012" spans="10:11" ht="12.75">
      <c r="J1012" s="36"/>
      <c r="K1012" s="36"/>
    </row>
    <row r="1013" spans="10:11" ht="12.75">
      <c r="J1013" s="36"/>
      <c r="K1013" s="36"/>
    </row>
    <row r="1014" spans="10:11" ht="12.75">
      <c r="J1014" s="36"/>
      <c r="K1014" s="36"/>
    </row>
    <row r="1015" spans="10:11" ht="12.75">
      <c r="J1015" s="36"/>
      <c r="K1015" s="36"/>
    </row>
    <row r="1016" spans="10:11" ht="12.75">
      <c r="J1016" s="36"/>
      <c r="K1016" s="36"/>
    </row>
    <row r="1017" spans="10:11" ht="12.75">
      <c r="J1017" s="36"/>
      <c r="K1017" s="36"/>
    </row>
    <row r="1018" spans="10:11" ht="12.75">
      <c r="J1018" s="36"/>
      <c r="K1018" s="36"/>
    </row>
    <row r="1019" spans="10:11" ht="12.75">
      <c r="J1019" s="36"/>
      <c r="K1019" s="36"/>
    </row>
    <row r="1020" spans="10:11" ht="12.75">
      <c r="J1020" s="36"/>
      <c r="K1020" s="36"/>
    </row>
    <row r="1021" ht="20.25">
      <c r="J1021" s="39"/>
    </row>
    <row r="1022" ht="20.25">
      <c r="J1022" s="39"/>
    </row>
    <row r="1023" ht="20.25">
      <c r="J1023" s="39"/>
    </row>
    <row r="1024" ht="20.25">
      <c r="J1024" s="39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PageLayoutView="0" workbookViewId="0" topLeftCell="A71">
      <selection activeCell="B9" sqref="B9:H90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19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3.28125" style="0" customWidth="1"/>
    <col min="11" max="11" width="18.7109375" style="0" customWidth="1"/>
    <col min="13" max="13" width="4.57421875" style="0" customWidth="1"/>
    <col min="14" max="14" width="22.8515625" style="0" customWidth="1"/>
  </cols>
  <sheetData>
    <row r="1" spans="1:6" s="10" customFormat="1" ht="15.75">
      <c r="A1" s="12" t="s">
        <v>323</v>
      </c>
      <c r="F1" s="11"/>
    </row>
    <row r="2" spans="1:6" s="10" customFormat="1" ht="15.75">
      <c r="A2" s="12" t="s">
        <v>17</v>
      </c>
      <c r="F2" s="11"/>
    </row>
    <row r="4" spans="1:12" s="1" customFormat="1" ht="12.75">
      <c r="A4" s="9"/>
      <c r="B4" s="1" t="s">
        <v>0</v>
      </c>
      <c r="C4" s="23"/>
      <c r="D4" s="1" t="s">
        <v>35</v>
      </c>
      <c r="F4" s="1" t="s">
        <v>97</v>
      </c>
      <c r="H4" s="21" t="s">
        <v>219</v>
      </c>
      <c r="K4"/>
      <c r="L4"/>
    </row>
    <row r="5" spans="1:12" s="1" customFormat="1" ht="12.75">
      <c r="A5" s="9"/>
      <c r="C5" s="23"/>
      <c r="K5"/>
      <c r="L5"/>
    </row>
    <row r="6" spans="1:12" s="1" customFormat="1" ht="12.75">
      <c r="A6" s="9"/>
      <c r="C6" s="23"/>
      <c r="F6" s="6"/>
      <c r="K6"/>
      <c r="L6"/>
    </row>
    <row r="7" spans="1:8" ht="12.75">
      <c r="A7" s="9" t="s">
        <v>10</v>
      </c>
      <c r="C7" s="30" t="s">
        <v>2</v>
      </c>
      <c r="D7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3:7" ht="12.75">
      <c r="C8" s="24"/>
      <c r="G8" s="9" t="s">
        <v>8</v>
      </c>
    </row>
    <row r="9" spans="1:15" ht="14.25">
      <c r="A9" s="13">
        <v>56</v>
      </c>
      <c r="B9" s="52" t="s">
        <v>141</v>
      </c>
      <c r="C9" s="104">
        <v>20</v>
      </c>
      <c r="D9" s="16">
        <v>0</v>
      </c>
      <c r="E9" s="2">
        <f aca="true" t="shared" si="0" ref="E9:E40">+D9/C9</f>
        <v>0</v>
      </c>
      <c r="F9" s="5">
        <v>30</v>
      </c>
      <c r="G9" s="5">
        <f aca="true" t="shared" si="1" ref="G9:G40">+F9*D9</f>
        <v>0</v>
      </c>
      <c r="H9" s="3">
        <v>0</v>
      </c>
      <c r="K9" s="106"/>
      <c r="L9" s="107">
        <v>19</v>
      </c>
      <c r="N9" s="32"/>
      <c r="O9" s="5"/>
    </row>
    <row r="10" spans="1:15" ht="14.25">
      <c r="A10" s="13">
        <v>33</v>
      </c>
      <c r="B10" s="52" t="s">
        <v>153</v>
      </c>
      <c r="C10" s="105">
        <v>887</v>
      </c>
      <c r="D10" s="16">
        <v>29</v>
      </c>
      <c r="E10" s="2">
        <f t="shared" si="0"/>
        <v>0.03269447576099211</v>
      </c>
      <c r="F10" s="5">
        <v>1.899</v>
      </c>
      <c r="G10" s="5">
        <f t="shared" si="1"/>
        <v>55.071</v>
      </c>
      <c r="H10" s="3">
        <v>36</v>
      </c>
      <c r="K10" s="108" t="s">
        <v>143</v>
      </c>
      <c r="L10" s="109">
        <v>3</v>
      </c>
      <c r="N10" s="32"/>
      <c r="O10" s="5"/>
    </row>
    <row r="11" spans="1:15" ht="14.25">
      <c r="A11" s="13">
        <v>57</v>
      </c>
      <c r="B11" s="52" t="s">
        <v>86</v>
      </c>
      <c r="C11" s="104">
        <v>50</v>
      </c>
      <c r="D11" s="16">
        <v>0</v>
      </c>
      <c r="E11" s="2">
        <f t="shared" si="0"/>
        <v>0</v>
      </c>
      <c r="F11" s="5">
        <v>16.613</v>
      </c>
      <c r="G11" s="5">
        <f t="shared" si="1"/>
        <v>0</v>
      </c>
      <c r="H11" s="3">
        <v>0</v>
      </c>
      <c r="K11" s="108" t="s">
        <v>156</v>
      </c>
      <c r="L11" s="109">
        <v>29</v>
      </c>
      <c r="N11" s="32"/>
      <c r="O11" s="5"/>
    </row>
    <row r="12" spans="1:15" ht="14.25">
      <c r="A12" s="13">
        <v>1</v>
      </c>
      <c r="B12" s="52" t="s">
        <v>5</v>
      </c>
      <c r="C12" s="105">
        <v>67</v>
      </c>
      <c r="D12" s="16">
        <v>49</v>
      </c>
      <c r="E12" s="2">
        <f t="shared" si="0"/>
        <v>0.7313432835820896</v>
      </c>
      <c r="F12" s="5">
        <v>13.013</v>
      </c>
      <c r="G12" s="5">
        <f t="shared" si="1"/>
        <v>637.637</v>
      </c>
      <c r="H12" s="3">
        <v>100</v>
      </c>
      <c r="K12" s="108" t="s">
        <v>5</v>
      </c>
      <c r="L12" s="109">
        <v>49</v>
      </c>
      <c r="N12" s="32"/>
      <c r="O12" s="5"/>
    </row>
    <row r="13" spans="1:15" ht="14.25">
      <c r="A13" s="13">
        <v>58</v>
      </c>
      <c r="B13" s="52" t="s">
        <v>226</v>
      </c>
      <c r="C13" s="104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K13" s="108" t="s">
        <v>196</v>
      </c>
      <c r="L13" s="109">
        <v>4</v>
      </c>
      <c r="N13" s="32"/>
      <c r="O13" s="5"/>
    </row>
    <row r="14" spans="1:15" ht="14.25">
      <c r="A14" s="13">
        <v>48</v>
      </c>
      <c r="B14" s="52" t="s">
        <v>196</v>
      </c>
      <c r="C14" s="104">
        <v>210</v>
      </c>
      <c r="D14" s="16">
        <v>4</v>
      </c>
      <c r="E14" s="2">
        <f t="shared" si="0"/>
        <v>0.01904761904761905</v>
      </c>
      <c r="F14" s="5">
        <v>4.727</v>
      </c>
      <c r="G14" s="5">
        <f t="shared" si="1"/>
        <v>18.908</v>
      </c>
      <c r="H14" s="3">
        <v>10</v>
      </c>
      <c r="K14" s="108" t="s">
        <v>43</v>
      </c>
      <c r="L14" s="109">
        <v>14</v>
      </c>
      <c r="N14" s="32"/>
      <c r="O14" s="5"/>
    </row>
    <row r="15" spans="1:15" ht="14.25">
      <c r="A15" s="13">
        <v>53</v>
      </c>
      <c r="B15" s="52" t="s">
        <v>87</v>
      </c>
      <c r="C15" s="104">
        <v>380</v>
      </c>
      <c r="D15" s="16">
        <v>3</v>
      </c>
      <c r="E15" s="2">
        <f t="shared" si="0"/>
        <v>0.007894736842105263</v>
      </c>
      <c r="F15" s="5">
        <v>3.066</v>
      </c>
      <c r="G15" s="5">
        <f t="shared" si="1"/>
        <v>9.198</v>
      </c>
      <c r="H15" s="3">
        <v>10</v>
      </c>
      <c r="K15" s="108" t="s">
        <v>243</v>
      </c>
      <c r="L15" s="109">
        <v>22</v>
      </c>
      <c r="N15" s="32"/>
      <c r="O15" s="5"/>
    </row>
    <row r="16" spans="1:15" ht="14.25">
      <c r="A16" s="13">
        <v>59</v>
      </c>
      <c r="B16" s="52" t="s">
        <v>88</v>
      </c>
      <c r="C16" s="105">
        <v>34</v>
      </c>
      <c r="D16" s="16">
        <v>0</v>
      </c>
      <c r="E16" s="2">
        <f t="shared" si="0"/>
        <v>0</v>
      </c>
      <c r="F16" s="5">
        <v>29.467</v>
      </c>
      <c r="G16" s="5">
        <f t="shared" si="1"/>
        <v>0</v>
      </c>
      <c r="H16" s="3">
        <v>0</v>
      </c>
      <c r="K16" s="108" t="s">
        <v>44</v>
      </c>
      <c r="L16" s="109">
        <v>7</v>
      </c>
      <c r="N16" s="32"/>
      <c r="O16" s="5"/>
    </row>
    <row r="17" spans="1:15" ht="14.25">
      <c r="A17" s="13">
        <v>34</v>
      </c>
      <c r="B17" s="52" t="s">
        <v>89</v>
      </c>
      <c r="C17" s="105">
        <v>280</v>
      </c>
      <c r="D17" s="16">
        <v>14</v>
      </c>
      <c r="E17" s="2">
        <f t="shared" si="0"/>
        <v>0.05</v>
      </c>
      <c r="F17" s="5">
        <v>3.799</v>
      </c>
      <c r="G17" s="5">
        <f t="shared" si="1"/>
        <v>53.186</v>
      </c>
      <c r="H17" s="3">
        <v>34</v>
      </c>
      <c r="K17" s="108" t="s">
        <v>45</v>
      </c>
      <c r="L17" s="109">
        <v>35</v>
      </c>
      <c r="N17" s="32"/>
      <c r="O17" s="5"/>
    </row>
    <row r="18" spans="1:15" ht="14.25">
      <c r="A18" s="13">
        <v>3</v>
      </c>
      <c r="B18" s="52" t="s">
        <v>227</v>
      </c>
      <c r="C18" s="105">
        <v>58</v>
      </c>
      <c r="D18" s="16">
        <v>22</v>
      </c>
      <c r="E18" s="2">
        <f t="shared" si="0"/>
        <v>0.3793103448275862</v>
      </c>
      <c r="F18" s="56">
        <v>15.195</v>
      </c>
      <c r="G18" s="5">
        <f t="shared" si="1"/>
        <v>334.29</v>
      </c>
      <c r="H18" s="3">
        <v>96</v>
      </c>
      <c r="K18" s="108" t="s">
        <v>186</v>
      </c>
      <c r="L18" s="109">
        <v>42</v>
      </c>
      <c r="N18" s="32"/>
      <c r="O18" s="5"/>
    </row>
    <row r="19" spans="1:15" ht="14.25">
      <c r="A19" s="13">
        <v>9</v>
      </c>
      <c r="B19" s="52" t="s">
        <v>90</v>
      </c>
      <c r="C19" s="104">
        <v>30</v>
      </c>
      <c r="D19" s="16">
        <v>7</v>
      </c>
      <c r="E19" s="2">
        <f t="shared" si="0"/>
        <v>0.23333333333333334</v>
      </c>
      <c r="F19" s="5">
        <v>29.467</v>
      </c>
      <c r="G19" s="5">
        <f t="shared" si="1"/>
        <v>206.269</v>
      </c>
      <c r="H19" s="3">
        <v>84</v>
      </c>
      <c r="K19" s="108" t="s">
        <v>169</v>
      </c>
      <c r="L19" s="109">
        <v>6</v>
      </c>
      <c r="N19" s="32"/>
      <c r="O19" s="5"/>
    </row>
    <row r="20" spans="1:15" ht="14.25">
      <c r="A20" s="13">
        <v>60</v>
      </c>
      <c r="B20" s="52" t="s">
        <v>91</v>
      </c>
      <c r="C20" s="104">
        <v>32</v>
      </c>
      <c r="D20" s="16">
        <v>0</v>
      </c>
      <c r="E20" s="2">
        <f t="shared" si="0"/>
        <v>0</v>
      </c>
      <c r="F20" s="5">
        <v>29.467</v>
      </c>
      <c r="G20" s="5">
        <f t="shared" si="1"/>
        <v>0</v>
      </c>
      <c r="H20" s="3">
        <v>0</v>
      </c>
      <c r="K20" s="108" t="s">
        <v>204</v>
      </c>
      <c r="L20" s="109">
        <v>1</v>
      </c>
      <c r="N20" s="32"/>
      <c r="O20" s="5"/>
    </row>
    <row r="21" spans="1:15" ht="14.25">
      <c r="A21" s="13">
        <v>19</v>
      </c>
      <c r="B21" s="52" t="s">
        <v>92</v>
      </c>
      <c r="C21" s="104">
        <v>298</v>
      </c>
      <c r="D21" s="16">
        <v>35</v>
      </c>
      <c r="E21" s="2">
        <f t="shared" si="0"/>
        <v>0.1174496644295302</v>
      </c>
      <c r="F21" s="5">
        <v>3.703</v>
      </c>
      <c r="G21" s="5">
        <f t="shared" si="1"/>
        <v>129.605</v>
      </c>
      <c r="H21" s="3">
        <v>64</v>
      </c>
      <c r="K21" s="108" t="s">
        <v>31</v>
      </c>
      <c r="L21" s="109">
        <v>1</v>
      </c>
      <c r="N21" s="32"/>
      <c r="O21" s="5"/>
    </row>
    <row r="22" spans="1:15" ht="14.25">
      <c r="A22" s="13">
        <v>21</v>
      </c>
      <c r="B22" s="52" t="s">
        <v>93</v>
      </c>
      <c r="C22" s="104">
        <v>479</v>
      </c>
      <c r="D22" s="16">
        <v>42</v>
      </c>
      <c r="E22" s="2">
        <f t="shared" si="0"/>
        <v>0.08768267223382047</v>
      </c>
      <c r="F22" s="5">
        <v>2.673</v>
      </c>
      <c r="G22" s="5">
        <f t="shared" si="1"/>
        <v>112.266</v>
      </c>
      <c r="H22" s="3">
        <v>60</v>
      </c>
      <c r="K22" s="108" t="s">
        <v>408</v>
      </c>
      <c r="L22" s="109">
        <v>1</v>
      </c>
      <c r="N22" s="32"/>
      <c r="O22" s="5"/>
    </row>
    <row r="23" spans="1:15" ht="14.25">
      <c r="A23" s="13">
        <v>25</v>
      </c>
      <c r="B23" s="52" t="s">
        <v>142</v>
      </c>
      <c r="C23" s="105">
        <v>59</v>
      </c>
      <c r="D23" s="16">
        <v>6</v>
      </c>
      <c r="E23" s="2">
        <f t="shared" si="0"/>
        <v>0.1016949152542373</v>
      </c>
      <c r="F23" s="56">
        <v>15.195</v>
      </c>
      <c r="G23" s="5">
        <f t="shared" si="1"/>
        <v>91.17</v>
      </c>
      <c r="H23" s="3">
        <v>52</v>
      </c>
      <c r="K23" s="108" t="s">
        <v>266</v>
      </c>
      <c r="L23" s="109">
        <v>4</v>
      </c>
      <c r="N23" s="32"/>
      <c r="O23" s="5"/>
    </row>
    <row r="24" spans="1:15" ht="14.25">
      <c r="A24" s="13">
        <v>61</v>
      </c>
      <c r="B24" s="94" t="s">
        <v>333</v>
      </c>
      <c r="C24" s="104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H24" s="3">
        <v>0</v>
      </c>
      <c r="K24" s="108" t="s">
        <v>76</v>
      </c>
      <c r="L24" s="109">
        <v>2</v>
      </c>
      <c r="N24" s="32"/>
      <c r="O24" s="5"/>
    </row>
    <row r="25" spans="1:15" ht="14.25">
      <c r="A25" s="13">
        <v>49</v>
      </c>
      <c r="B25" s="52" t="s">
        <v>181</v>
      </c>
      <c r="C25" s="105">
        <v>54</v>
      </c>
      <c r="D25" s="16">
        <v>1</v>
      </c>
      <c r="E25" s="2">
        <f t="shared" si="0"/>
        <v>0.018518518518518517</v>
      </c>
      <c r="F25" s="5">
        <v>16.613</v>
      </c>
      <c r="G25" s="5">
        <f t="shared" si="1"/>
        <v>16.613</v>
      </c>
      <c r="H25" s="3">
        <v>10</v>
      </c>
      <c r="K25" s="108" t="s">
        <v>46</v>
      </c>
      <c r="L25" s="109">
        <v>50</v>
      </c>
      <c r="N25" s="32"/>
      <c r="O25" s="5"/>
    </row>
    <row r="26" spans="1:15" ht="14.25">
      <c r="A26" s="13">
        <v>51</v>
      </c>
      <c r="B26" s="52" t="s">
        <v>31</v>
      </c>
      <c r="C26" s="104">
        <v>70</v>
      </c>
      <c r="D26" s="16">
        <v>1</v>
      </c>
      <c r="E26" s="2">
        <f t="shared" si="0"/>
        <v>0.014285714285714285</v>
      </c>
      <c r="F26" s="5">
        <v>12.156</v>
      </c>
      <c r="G26" s="5">
        <f t="shared" si="1"/>
        <v>12.156</v>
      </c>
      <c r="H26" s="3">
        <v>10</v>
      </c>
      <c r="K26" s="108" t="s">
        <v>47</v>
      </c>
      <c r="L26" s="109">
        <v>2</v>
      </c>
      <c r="N26" s="32"/>
      <c r="O26" s="5"/>
    </row>
    <row r="27" spans="1:15" ht="14.25">
      <c r="A27" s="13">
        <v>62</v>
      </c>
      <c r="B27" s="52" t="s">
        <v>94</v>
      </c>
      <c r="C27" s="104">
        <v>0</v>
      </c>
      <c r="D27" s="16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K27" s="108" t="s">
        <v>48</v>
      </c>
      <c r="L27" s="109">
        <v>1</v>
      </c>
      <c r="N27" s="32"/>
      <c r="O27" s="5"/>
    </row>
    <row r="28" spans="1:15" ht="14.25">
      <c r="A28" s="13">
        <v>22</v>
      </c>
      <c r="B28" s="52" t="s">
        <v>95</v>
      </c>
      <c r="C28" s="105">
        <v>169</v>
      </c>
      <c r="D28" s="16">
        <v>19</v>
      </c>
      <c r="E28" s="2">
        <f t="shared" si="0"/>
        <v>0.11242603550295859</v>
      </c>
      <c r="F28" s="5">
        <v>5.74</v>
      </c>
      <c r="G28" s="5">
        <f t="shared" si="1"/>
        <v>109.06</v>
      </c>
      <c r="H28" s="3">
        <v>58</v>
      </c>
      <c r="K28" s="108" t="s">
        <v>49</v>
      </c>
      <c r="L28" s="109">
        <v>4</v>
      </c>
      <c r="N28" s="32"/>
      <c r="O28" s="5"/>
    </row>
    <row r="29" spans="1:15" ht="14.25">
      <c r="A29" s="13">
        <v>40</v>
      </c>
      <c r="B29" s="52" t="s">
        <v>171</v>
      </c>
      <c r="C29" s="104">
        <v>58</v>
      </c>
      <c r="D29" s="16">
        <v>2</v>
      </c>
      <c r="E29" s="2">
        <f t="shared" si="0"/>
        <v>0.034482758620689655</v>
      </c>
      <c r="F29" s="56">
        <v>15.195</v>
      </c>
      <c r="G29" s="5">
        <f t="shared" si="1"/>
        <v>30.39</v>
      </c>
      <c r="H29" s="3">
        <v>22</v>
      </c>
      <c r="K29" s="108" t="s">
        <v>50</v>
      </c>
      <c r="L29" s="109">
        <v>4</v>
      </c>
      <c r="N29" s="32"/>
      <c r="O29" s="5"/>
    </row>
    <row r="30" spans="1:15" ht="14.25">
      <c r="A30" s="13">
        <v>14</v>
      </c>
      <c r="B30" s="52" t="s">
        <v>96</v>
      </c>
      <c r="C30" s="105">
        <v>311</v>
      </c>
      <c r="D30" s="17">
        <v>50</v>
      </c>
      <c r="E30" s="2">
        <f t="shared" si="0"/>
        <v>0.1607717041800643</v>
      </c>
      <c r="F30" s="5">
        <v>3.529</v>
      </c>
      <c r="G30" s="5">
        <f t="shared" si="1"/>
        <v>176.45</v>
      </c>
      <c r="H30" s="3">
        <v>74</v>
      </c>
      <c r="K30" s="108" t="s">
        <v>52</v>
      </c>
      <c r="L30" s="109">
        <v>1</v>
      </c>
      <c r="N30" s="32"/>
      <c r="O30" s="5"/>
    </row>
    <row r="31" spans="1:15" ht="14.25">
      <c r="A31" s="13">
        <v>43</v>
      </c>
      <c r="B31" s="52" t="s">
        <v>97</v>
      </c>
      <c r="C31" s="105">
        <v>62</v>
      </c>
      <c r="D31" s="16">
        <v>2</v>
      </c>
      <c r="E31" s="2">
        <f t="shared" si="0"/>
        <v>0.03225806451612903</v>
      </c>
      <c r="F31" s="5">
        <v>14.013</v>
      </c>
      <c r="G31" s="5">
        <f t="shared" si="1"/>
        <v>28.026</v>
      </c>
      <c r="H31" s="3">
        <v>16</v>
      </c>
      <c r="K31" s="108" t="s">
        <v>146</v>
      </c>
      <c r="L31" s="109">
        <v>1</v>
      </c>
      <c r="N31" s="32"/>
      <c r="O31" s="5"/>
    </row>
    <row r="32" spans="1:15" ht="14.25">
      <c r="A32" s="13">
        <v>41</v>
      </c>
      <c r="B32" s="52" t="s">
        <v>98</v>
      </c>
      <c r="C32" s="104">
        <v>26</v>
      </c>
      <c r="D32" s="16">
        <v>1</v>
      </c>
      <c r="E32" s="2">
        <f t="shared" si="0"/>
        <v>0.038461538461538464</v>
      </c>
      <c r="F32" s="5">
        <v>30</v>
      </c>
      <c r="G32" s="5">
        <f t="shared" si="1"/>
        <v>30</v>
      </c>
      <c r="H32" s="3">
        <v>19</v>
      </c>
      <c r="K32" s="108" t="s">
        <v>188</v>
      </c>
      <c r="L32" s="109">
        <v>1</v>
      </c>
      <c r="N32" s="32"/>
      <c r="O32" s="5"/>
    </row>
    <row r="33" spans="1:15" ht="14.25">
      <c r="A33" s="13">
        <v>35</v>
      </c>
      <c r="B33" s="52" t="s">
        <v>167</v>
      </c>
      <c r="C33" s="105">
        <v>75</v>
      </c>
      <c r="D33" s="16">
        <v>4</v>
      </c>
      <c r="E33" s="2">
        <f t="shared" si="0"/>
        <v>0.05333333333333334</v>
      </c>
      <c r="F33" s="5">
        <v>11.413</v>
      </c>
      <c r="G33" s="5">
        <f t="shared" si="1"/>
        <v>45.652</v>
      </c>
      <c r="H33" s="3">
        <v>32</v>
      </c>
      <c r="K33" s="108" t="s">
        <v>147</v>
      </c>
      <c r="L33" s="109">
        <v>17</v>
      </c>
      <c r="N33" s="32"/>
      <c r="O33" s="5"/>
    </row>
    <row r="34" spans="1:15" ht="14.25">
      <c r="A34" s="13">
        <v>63</v>
      </c>
      <c r="B34" s="52" t="s">
        <v>99</v>
      </c>
      <c r="C34" s="104">
        <v>27</v>
      </c>
      <c r="D34" s="17">
        <v>0</v>
      </c>
      <c r="E34" s="2">
        <f t="shared" si="0"/>
        <v>0</v>
      </c>
      <c r="F34" s="5">
        <v>30</v>
      </c>
      <c r="G34" s="5">
        <f t="shared" si="1"/>
        <v>0</v>
      </c>
      <c r="H34" s="3">
        <v>0</v>
      </c>
      <c r="K34" s="108" t="s">
        <v>56</v>
      </c>
      <c r="L34" s="109">
        <v>5</v>
      </c>
      <c r="N34" s="32"/>
      <c r="O34" s="5"/>
    </row>
    <row r="35" spans="1:15" ht="14.25">
      <c r="A35" s="13">
        <v>46</v>
      </c>
      <c r="B35" s="52" t="s">
        <v>100</v>
      </c>
      <c r="C35" s="105">
        <v>184</v>
      </c>
      <c r="D35" s="16">
        <v>4</v>
      </c>
      <c r="E35" s="2">
        <f t="shared" si="0"/>
        <v>0.021739130434782608</v>
      </c>
      <c r="F35" s="5">
        <v>5.346</v>
      </c>
      <c r="G35" s="5">
        <f t="shared" si="1"/>
        <v>21.384</v>
      </c>
      <c r="H35" s="3">
        <v>10</v>
      </c>
      <c r="K35" s="108" t="s">
        <v>57</v>
      </c>
      <c r="L35" s="109">
        <v>34</v>
      </c>
      <c r="N35" s="32"/>
      <c r="O35" s="5"/>
    </row>
    <row r="36" spans="1:15" ht="14.25">
      <c r="A36" s="13">
        <v>64</v>
      </c>
      <c r="B36" s="52" t="s">
        <v>101</v>
      </c>
      <c r="C36" s="104">
        <v>25</v>
      </c>
      <c r="D36" s="16">
        <v>0</v>
      </c>
      <c r="E36" s="2">
        <f t="shared" si="0"/>
        <v>0</v>
      </c>
      <c r="F36" s="5">
        <v>30</v>
      </c>
      <c r="G36" s="5">
        <f t="shared" si="1"/>
        <v>0</v>
      </c>
      <c r="H36" s="3">
        <v>0</v>
      </c>
      <c r="K36" s="108" t="s">
        <v>157</v>
      </c>
      <c r="L36" s="109">
        <v>116</v>
      </c>
      <c r="N36" s="32"/>
      <c r="O36" s="5"/>
    </row>
    <row r="37" spans="1:15" ht="14.25">
      <c r="A37" s="13">
        <v>50</v>
      </c>
      <c r="B37" s="52" t="s">
        <v>102</v>
      </c>
      <c r="C37" s="104">
        <v>68</v>
      </c>
      <c r="D37" s="16">
        <v>1</v>
      </c>
      <c r="E37" s="2">
        <f t="shared" si="0"/>
        <v>0.014705882352941176</v>
      </c>
      <c r="F37" s="5">
        <v>13.013</v>
      </c>
      <c r="G37" s="5">
        <f t="shared" si="1"/>
        <v>13.013</v>
      </c>
      <c r="H37" s="3">
        <v>10</v>
      </c>
      <c r="K37" s="108" t="s">
        <v>210</v>
      </c>
      <c r="L37" s="109">
        <v>1</v>
      </c>
      <c r="N37" s="32"/>
      <c r="O37" s="5"/>
    </row>
    <row r="38" spans="1:15" ht="14.25">
      <c r="A38" s="13">
        <v>65</v>
      </c>
      <c r="B38" s="52" t="s">
        <v>103</v>
      </c>
      <c r="C38" s="104">
        <v>30</v>
      </c>
      <c r="D38" s="16">
        <v>0</v>
      </c>
      <c r="E38" s="2">
        <f t="shared" si="0"/>
        <v>0</v>
      </c>
      <c r="F38" s="5">
        <v>29.467</v>
      </c>
      <c r="G38" s="5">
        <f t="shared" si="1"/>
        <v>0</v>
      </c>
      <c r="H38" s="3">
        <v>0</v>
      </c>
      <c r="K38" s="108" t="s">
        <v>158</v>
      </c>
      <c r="L38" s="109">
        <v>4</v>
      </c>
      <c r="N38" s="32"/>
      <c r="O38" s="5"/>
    </row>
    <row r="39" spans="1:15" ht="14.25">
      <c r="A39" s="13">
        <v>66</v>
      </c>
      <c r="B39" s="52" t="s">
        <v>104</v>
      </c>
      <c r="C39" s="104">
        <v>120</v>
      </c>
      <c r="D39" s="16">
        <v>0</v>
      </c>
      <c r="E39" s="2">
        <f t="shared" si="0"/>
        <v>0</v>
      </c>
      <c r="F39" s="5">
        <v>7.513</v>
      </c>
      <c r="G39" s="5">
        <f t="shared" si="1"/>
        <v>0</v>
      </c>
      <c r="H39" s="3">
        <v>0</v>
      </c>
      <c r="K39" s="108" t="s">
        <v>205</v>
      </c>
      <c r="L39" s="109">
        <v>6</v>
      </c>
      <c r="N39" s="32"/>
      <c r="O39" s="5"/>
    </row>
    <row r="40" spans="1:15" ht="14.25">
      <c r="A40" s="13">
        <v>20</v>
      </c>
      <c r="B40" s="52" t="s">
        <v>105</v>
      </c>
      <c r="C40" s="104">
        <v>130</v>
      </c>
      <c r="D40" s="16">
        <v>17</v>
      </c>
      <c r="E40" s="2">
        <f t="shared" si="0"/>
        <v>0.13076923076923078</v>
      </c>
      <c r="F40" s="5">
        <v>7.013</v>
      </c>
      <c r="G40" s="5">
        <f t="shared" si="1"/>
        <v>119.221</v>
      </c>
      <c r="H40" s="3">
        <v>62</v>
      </c>
      <c r="K40" s="108" t="s">
        <v>159</v>
      </c>
      <c r="L40" s="109">
        <v>3</v>
      </c>
      <c r="N40" s="32"/>
      <c r="O40" s="5"/>
    </row>
    <row r="41" spans="1:15" ht="14.25">
      <c r="A41" s="13">
        <v>67</v>
      </c>
      <c r="B41" s="52" t="s">
        <v>106</v>
      </c>
      <c r="C41" s="104">
        <v>20</v>
      </c>
      <c r="D41" s="16">
        <v>0</v>
      </c>
      <c r="E41" s="2">
        <f aca="true" t="shared" si="2" ref="E41:E72">+D41/C41</f>
        <v>0</v>
      </c>
      <c r="F41" s="5">
        <v>30</v>
      </c>
      <c r="G41" s="5">
        <f aca="true" t="shared" si="3" ref="G41:G72">+F41*D41</f>
        <v>0</v>
      </c>
      <c r="H41" s="3">
        <v>0</v>
      </c>
      <c r="K41" s="108" t="s">
        <v>60</v>
      </c>
      <c r="L41" s="109">
        <v>13</v>
      </c>
      <c r="N41" s="32"/>
      <c r="O41" s="5"/>
    </row>
    <row r="42" spans="1:15" ht="14.25">
      <c r="A42" s="13">
        <v>68</v>
      </c>
      <c r="B42" s="52" t="s">
        <v>107</v>
      </c>
      <c r="C42" s="104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H42" s="3">
        <v>0</v>
      </c>
      <c r="K42" s="108" t="s">
        <v>148</v>
      </c>
      <c r="L42" s="109">
        <v>21</v>
      </c>
      <c r="N42" s="32"/>
      <c r="O42" s="5"/>
    </row>
    <row r="43" spans="1:15" ht="14.25">
      <c r="A43" s="13">
        <v>37</v>
      </c>
      <c r="B43" s="52" t="s">
        <v>108</v>
      </c>
      <c r="C43" s="104">
        <v>111</v>
      </c>
      <c r="D43" s="16">
        <v>5</v>
      </c>
      <c r="E43" s="2">
        <f t="shared" si="2"/>
        <v>0.04504504504504504</v>
      </c>
      <c r="F43" s="5">
        <v>8.104</v>
      </c>
      <c r="G43" s="5">
        <f t="shared" si="3"/>
        <v>40.519999999999996</v>
      </c>
      <c r="H43" s="3">
        <v>28</v>
      </c>
      <c r="K43" s="108" t="s">
        <v>61</v>
      </c>
      <c r="L43" s="109">
        <v>1</v>
      </c>
      <c r="N43" s="32"/>
      <c r="O43" s="5"/>
    </row>
    <row r="44" spans="1:15" ht="14.25">
      <c r="A44" s="13">
        <v>2</v>
      </c>
      <c r="B44" s="52" t="s">
        <v>109</v>
      </c>
      <c r="C44" s="105">
        <v>89</v>
      </c>
      <c r="D44" s="16">
        <v>34</v>
      </c>
      <c r="E44" s="2">
        <f t="shared" si="2"/>
        <v>0.38202247191011235</v>
      </c>
      <c r="F44" s="5">
        <v>10.189</v>
      </c>
      <c r="G44" s="5">
        <f t="shared" si="3"/>
        <v>346.426</v>
      </c>
      <c r="H44" s="3">
        <v>98</v>
      </c>
      <c r="K44" s="108" t="s">
        <v>397</v>
      </c>
      <c r="L44" s="109">
        <v>1</v>
      </c>
      <c r="N44" s="32"/>
      <c r="O44" s="5"/>
    </row>
    <row r="45" spans="1:15" ht="14.25">
      <c r="A45" s="13">
        <v>5</v>
      </c>
      <c r="B45" s="52" t="s">
        <v>172</v>
      </c>
      <c r="C45" s="105">
        <v>702</v>
      </c>
      <c r="D45" s="16">
        <v>116</v>
      </c>
      <c r="E45" s="2">
        <f t="shared" si="2"/>
        <v>0.16524216524216523</v>
      </c>
      <c r="F45" s="5">
        <v>2.127</v>
      </c>
      <c r="G45" s="5">
        <f t="shared" si="3"/>
        <v>246.73199999999997</v>
      </c>
      <c r="H45" s="3">
        <v>92</v>
      </c>
      <c r="K45" s="108" t="s">
        <v>304</v>
      </c>
      <c r="L45" s="109">
        <v>2</v>
      </c>
      <c r="N45" s="32"/>
      <c r="O45" s="5"/>
    </row>
    <row r="46" spans="1:15" ht="14.25">
      <c r="A46" s="13">
        <v>24</v>
      </c>
      <c r="B46" s="52" t="s">
        <v>110</v>
      </c>
      <c r="C46" s="104">
        <v>39</v>
      </c>
      <c r="D46" s="16">
        <v>4</v>
      </c>
      <c r="E46" s="2">
        <f t="shared" si="2"/>
        <v>0.10256410256410256</v>
      </c>
      <c r="F46" s="5">
        <v>23.299</v>
      </c>
      <c r="G46" s="5">
        <f t="shared" si="3"/>
        <v>93.196</v>
      </c>
      <c r="H46" s="3">
        <v>54</v>
      </c>
      <c r="K46" s="108" t="s">
        <v>150</v>
      </c>
      <c r="L46" s="109">
        <v>34</v>
      </c>
      <c r="N46" s="32"/>
      <c r="O46" s="5"/>
    </row>
    <row r="47" spans="1:15" ht="14.25">
      <c r="A47" s="13">
        <v>69</v>
      </c>
      <c r="B47" s="52" t="s">
        <v>173</v>
      </c>
      <c r="C47" s="104">
        <v>63</v>
      </c>
      <c r="D47" s="16">
        <v>0</v>
      </c>
      <c r="E47" s="2">
        <f t="shared" si="2"/>
        <v>0</v>
      </c>
      <c r="F47" s="5">
        <v>14.013</v>
      </c>
      <c r="G47" s="5">
        <f t="shared" si="3"/>
        <v>0</v>
      </c>
      <c r="H47" s="3">
        <v>0</v>
      </c>
      <c r="K47" s="108" t="s">
        <v>77</v>
      </c>
      <c r="L47" s="109">
        <v>28</v>
      </c>
      <c r="N47" s="32"/>
      <c r="O47" s="5"/>
    </row>
    <row r="48" spans="1:15" ht="14.25">
      <c r="A48" s="13">
        <v>16</v>
      </c>
      <c r="B48" s="52" t="s">
        <v>112</v>
      </c>
      <c r="C48" s="105">
        <v>115</v>
      </c>
      <c r="D48" s="16">
        <v>21</v>
      </c>
      <c r="E48" s="2">
        <f t="shared" si="2"/>
        <v>0.1826086956521739</v>
      </c>
      <c r="F48" s="5">
        <v>8.104</v>
      </c>
      <c r="G48" s="5">
        <f t="shared" si="3"/>
        <v>170.18399999999997</v>
      </c>
      <c r="H48" s="3">
        <v>70</v>
      </c>
      <c r="K48" s="108" t="s">
        <v>62</v>
      </c>
      <c r="L48" s="109">
        <v>3</v>
      </c>
      <c r="N48" s="32"/>
      <c r="O48" s="5"/>
    </row>
    <row r="49" spans="1:15" ht="14.25">
      <c r="A49" s="13">
        <v>13</v>
      </c>
      <c r="B49" s="52" t="s">
        <v>6</v>
      </c>
      <c r="C49" s="105">
        <v>28</v>
      </c>
      <c r="D49" s="16">
        <v>6</v>
      </c>
      <c r="E49" s="2">
        <f t="shared" si="2"/>
        <v>0.21428571428571427</v>
      </c>
      <c r="F49" s="5">
        <v>30</v>
      </c>
      <c r="G49" s="5">
        <f t="shared" si="3"/>
        <v>180</v>
      </c>
      <c r="H49" s="3">
        <v>76</v>
      </c>
      <c r="K49" s="108" t="s">
        <v>206</v>
      </c>
      <c r="L49" s="109">
        <v>27</v>
      </c>
      <c r="N49" s="32"/>
      <c r="O49" s="5"/>
    </row>
    <row r="50" spans="1:15" ht="14.25">
      <c r="A50" s="13">
        <v>70</v>
      </c>
      <c r="B50" s="52" t="s">
        <v>83</v>
      </c>
      <c r="C50" s="104">
        <v>20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H50" s="3">
        <v>0</v>
      </c>
      <c r="K50" s="108" t="s">
        <v>160</v>
      </c>
      <c r="L50" s="109">
        <v>6</v>
      </c>
      <c r="N50" s="32"/>
      <c r="O50" s="5"/>
    </row>
    <row r="51" spans="1:15" ht="14.25">
      <c r="A51" s="13">
        <v>71</v>
      </c>
      <c r="B51" s="52" t="s">
        <v>229</v>
      </c>
      <c r="C51" s="104">
        <v>45</v>
      </c>
      <c r="D51" s="16">
        <v>0</v>
      </c>
      <c r="E51" s="2">
        <f t="shared" si="2"/>
        <v>0</v>
      </c>
      <c r="F51" s="5">
        <v>18.346</v>
      </c>
      <c r="G51" s="5">
        <f t="shared" si="3"/>
        <v>0</v>
      </c>
      <c r="H51" s="3">
        <v>0</v>
      </c>
      <c r="K51" s="108" t="s">
        <v>261</v>
      </c>
      <c r="L51" s="109">
        <v>3</v>
      </c>
      <c r="N51" s="32"/>
      <c r="O51" s="5"/>
    </row>
    <row r="52" spans="1:15" ht="14.25">
      <c r="A52" s="13">
        <v>72</v>
      </c>
      <c r="B52" s="52" t="s">
        <v>113</v>
      </c>
      <c r="C52" s="104">
        <v>41</v>
      </c>
      <c r="D52" s="16">
        <v>0</v>
      </c>
      <c r="E52" s="2">
        <f t="shared" si="2"/>
        <v>0</v>
      </c>
      <c r="F52" s="5">
        <v>20.513</v>
      </c>
      <c r="G52" s="5">
        <f t="shared" si="3"/>
        <v>0</v>
      </c>
      <c r="H52" s="3">
        <v>0</v>
      </c>
      <c r="K52" s="108" t="s">
        <v>190</v>
      </c>
      <c r="L52" s="109">
        <v>2</v>
      </c>
      <c r="N52" s="32"/>
      <c r="O52" s="5"/>
    </row>
    <row r="53" spans="1:15" ht="14.25">
      <c r="A53" s="13">
        <v>28</v>
      </c>
      <c r="B53" s="52" t="s">
        <v>114</v>
      </c>
      <c r="C53" s="104">
        <v>167</v>
      </c>
      <c r="D53" s="16">
        <v>13</v>
      </c>
      <c r="E53" s="2">
        <f t="shared" si="2"/>
        <v>0.07784431137724551</v>
      </c>
      <c r="F53" s="5">
        <v>5.74</v>
      </c>
      <c r="G53" s="5">
        <f t="shared" si="3"/>
        <v>74.62</v>
      </c>
      <c r="H53" s="3">
        <v>46</v>
      </c>
      <c r="K53" s="108" t="s">
        <v>64</v>
      </c>
      <c r="L53" s="109">
        <v>20</v>
      </c>
      <c r="N53" s="32"/>
      <c r="O53" s="5"/>
    </row>
    <row r="54" spans="1:15" ht="14.25">
      <c r="A54" s="13">
        <v>42</v>
      </c>
      <c r="B54" s="52" t="s">
        <v>116</v>
      </c>
      <c r="C54" s="104">
        <v>20</v>
      </c>
      <c r="D54" s="16">
        <v>1</v>
      </c>
      <c r="E54" s="2">
        <f t="shared" si="2"/>
        <v>0.05</v>
      </c>
      <c r="F54" s="5">
        <v>30</v>
      </c>
      <c r="G54" s="5">
        <f t="shared" si="3"/>
        <v>30</v>
      </c>
      <c r="H54" s="3">
        <v>19</v>
      </c>
      <c r="K54" s="108" t="s">
        <v>199</v>
      </c>
      <c r="L54" s="109">
        <v>20</v>
      </c>
      <c r="N54" s="32"/>
      <c r="O54" s="5"/>
    </row>
    <row r="55" spans="1:15" ht="14.25">
      <c r="A55" s="13">
        <v>73</v>
      </c>
      <c r="B55" s="52" t="s">
        <v>117</v>
      </c>
      <c r="C55" s="104">
        <v>20</v>
      </c>
      <c r="D55" s="16">
        <v>0</v>
      </c>
      <c r="E55" s="2">
        <f t="shared" si="2"/>
        <v>0</v>
      </c>
      <c r="F55" s="5">
        <v>30</v>
      </c>
      <c r="G55" s="5">
        <f t="shared" si="3"/>
        <v>0</v>
      </c>
      <c r="H55" s="3">
        <v>0</v>
      </c>
      <c r="K55" s="108" t="s">
        <v>409</v>
      </c>
      <c r="L55" s="109">
        <v>1</v>
      </c>
      <c r="N55" s="32"/>
      <c r="O55" s="5"/>
    </row>
    <row r="56" spans="1:15" ht="14.25">
      <c r="A56" s="13">
        <v>74</v>
      </c>
      <c r="B56" s="52" t="s">
        <v>334</v>
      </c>
      <c r="C56" s="104">
        <v>45</v>
      </c>
      <c r="D56" s="16">
        <v>0</v>
      </c>
      <c r="E56" s="2">
        <f t="shared" si="2"/>
        <v>0</v>
      </c>
      <c r="F56" s="5">
        <v>18.346</v>
      </c>
      <c r="G56" s="5">
        <f t="shared" si="3"/>
        <v>0</v>
      </c>
      <c r="H56" s="3">
        <v>0</v>
      </c>
      <c r="K56" s="108" t="s">
        <v>65</v>
      </c>
      <c r="L56" s="109">
        <v>12</v>
      </c>
      <c r="N56" s="32"/>
      <c r="O56" s="5"/>
    </row>
    <row r="57" spans="1:15" ht="14.25">
      <c r="A57" s="13">
        <v>30</v>
      </c>
      <c r="B57" s="52" t="s">
        <v>119</v>
      </c>
      <c r="C57" s="105">
        <v>558</v>
      </c>
      <c r="D57" s="16">
        <v>28</v>
      </c>
      <c r="E57" s="2">
        <f t="shared" si="2"/>
        <v>0.05017921146953405</v>
      </c>
      <c r="F57" s="5">
        <v>2.431</v>
      </c>
      <c r="G57" s="5">
        <f t="shared" si="3"/>
        <v>68.068</v>
      </c>
      <c r="H57" s="3">
        <v>42</v>
      </c>
      <c r="K57" s="108" t="s">
        <v>151</v>
      </c>
      <c r="L57" s="109">
        <v>39</v>
      </c>
      <c r="N57" s="32"/>
      <c r="O57" s="5"/>
    </row>
    <row r="58" spans="1:15" ht="14.25">
      <c r="A58" s="13">
        <v>11</v>
      </c>
      <c r="B58" s="52" t="s">
        <v>120</v>
      </c>
      <c r="C58" s="105">
        <v>175</v>
      </c>
      <c r="D58" s="16">
        <v>34</v>
      </c>
      <c r="E58" s="2">
        <f t="shared" si="2"/>
        <v>0.19428571428571428</v>
      </c>
      <c r="F58" s="5">
        <v>5.47</v>
      </c>
      <c r="G58" s="5">
        <f t="shared" si="3"/>
        <v>185.98</v>
      </c>
      <c r="H58" s="3">
        <v>80</v>
      </c>
      <c r="K58" s="108" t="s">
        <v>191</v>
      </c>
      <c r="L58" s="109">
        <v>26</v>
      </c>
      <c r="N58" s="32"/>
      <c r="O58" s="5"/>
    </row>
    <row r="59" spans="1:15" ht="14.25">
      <c r="A59" s="13">
        <v>39</v>
      </c>
      <c r="B59" s="52" t="s">
        <v>121</v>
      </c>
      <c r="C59" s="105">
        <v>87</v>
      </c>
      <c r="D59" s="16">
        <v>3</v>
      </c>
      <c r="E59" s="2">
        <f t="shared" si="2"/>
        <v>0.034482758620689655</v>
      </c>
      <c r="F59" s="5">
        <v>10.189</v>
      </c>
      <c r="G59" s="5">
        <f t="shared" si="3"/>
        <v>30.567</v>
      </c>
      <c r="H59" s="3">
        <v>24</v>
      </c>
      <c r="K59" s="108" t="s">
        <v>75</v>
      </c>
      <c r="L59" s="109">
        <v>19</v>
      </c>
      <c r="N59" s="32"/>
      <c r="O59" s="5"/>
    </row>
    <row r="60" spans="1:15" ht="14.25">
      <c r="A60" s="13">
        <v>6</v>
      </c>
      <c r="B60" s="52" t="s">
        <v>183</v>
      </c>
      <c r="C60" s="105">
        <v>101</v>
      </c>
      <c r="D60" s="16">
        <v>27</v>
      </c>
      <c r="E60" s="2">
        <f t="shared" si="2"/>
        <v>0.26732673267326734</v>
      </c>
      <c r="F60" s="5">
        <v>8.813</v>
      </c>
      <c r="G60" s="5">
        <f t="shared" si="3"/>
        <v>237.95100000000002</v>
      </c>
      <c r="H60" s="3">
        <v>90</v>
      </c>
      <c r="K60" s="108" t="s">
        <v>66</v>
      </c>
      <c r="L60" s="109">
        <v>25</v>
      </c>
      <c r="N60" s="32"/>
      <c r="O60" s="5"/>
    </row>
    <row r="61" spans="1:15" ht="14.25">
      <c r="A61" s="13">
        <v>75</v>
      </c>
      <c r="B61" s="52" t="s">
        <v>122</v>
      </c>
      <c r="C61" s="104">
        <v>25</v>
      </c>
      <c r="D61" s="16">
        <v>0</v>
      </c>
      <c r="E61" s="2">
        <f t="shared" si="2"/>
        <v>0</v>
      </c>
      <c r="F61" s="5">
        <v>30</v>
      </c>
      <c r="G61" s="5">
        <f t="shared" si="3"/>
        <v>0</v>
      </c>
      <c r="H61" s="3">
        <v>0</v>
      </c>
      <c r="K61" s="108" t="s">
        <v>152</v>
      </c>
      <c r="L61" s="109">
        <v>3</v>
      </c>
      <c r="N61" s="32"/>
      <c r="O61" s="5"/>
    </row>
    <row r="62" spans="1:15" ht="14.25">
      <c r="A62" s="13">
        <v>38</v>
      </c>
      <c r="B62" s="52" t="s">
        <v>270</v>
      </c>
      <c r="C62" s="104">
        <v>46</v>
      </c>
      <c r="D62" s="16">
        <v>2</v>
      </c>
      <c r="E62" s="2">
        <f t="shared" si="2"/>
        <v>0.043478260869565216</v>
      </c>
      <c r="F62" s="5">
        <v>18.346</v>
      </c>
      <c r="G62" s="5">
        <f t="shared" si="3"/>
        <v>36.692</v>
      </c>
      <c r="H62" s="3">
        <v>26</v>
      </c>
      <c r="K62" s="108" t="s">
        <v>67</v>
      </c>
      <c r="L62" s="109">
        <v>1</v>
      </c>
      <c r="N62" s="32"/>
      <c r="O62" s="5"/>
    </row>
    <row r="63" spans="1:15" ht="14.25">
      <c r="A63" s="13">
        <v>23</v>
      </c>
      <c r="B63" s="52" t="s">
        <v>124</v>
      </c>
      <c r="C63" s="104">
        <v>212</v>
      </c>
      <c r="D63" s="16">
        <v>20</v>
      </c>
      <c r="E63" s="2">
        <f t="shared" si="2"/>
        <v>0.09433962264150944</v>
      </c>
      <c r="F63" s="5">
        <v>4.727</v>
      </c>
      <c r="G63" s="5">
        <f t="shared" si="3"/>
        <v>94.54</v>
      </c>
      <c r="H63" s="3">
        <v>56</v>
      </c>
      <c r="K63" s="108" t="s">
        <v>192</v>
      </c>
      <c r="L63" s="109">
        <v>1</v>
      </c>
      <c r="N63" s="32"/>
      <c r="O63" s="5"/>
    </row>
    <row r="64" spans="1:15" ht="14.25">
      <c r="A64" s="13">
        <v>31</v>
      </c>
      <c r="B64" s="52" t="s">
        <v>155</v>
      </c>
      <c r="C64" s="104">
        <v>366</v>
      </c>
      <c r="D64" s="16">
        <v>20</v>
      </c>
      <c r="E64" s="2">
        <f t="shared" si="2"/>
        <v>0.0546448087431694</v>
      </c>
      <c r="F64" s="5">
        <v>3.18</v>
      </c>
      <c r="G64" s="5">
        <f t="shared" si="3"/>
        <v>63.6</v>
      </c>
      <c r="H64" s="3">
        <v>40</v>
      </c>
      <c r="K64" s="108" t="s">
        <v>193</v>
      </c>
      <c r="L64" s="109">
        <v>42</v>
      </c>
      <c r="N64" s="32"/>
      <c r="O64" s="5"/>
    </row>
    <row r="65" spans="1:15" ht="14.25">
      <c r="A65" s="13">
        <v>10</v>
      </c>
      <c r="B65" s="52" t="s">
        <v>125</v>
      </c>
      <c r="C65" s="105">
        <v>52</v>
      </c>
      <c r="D65" s="16">
        <v>12</v>
      </c>
      <c r="E65" s="2">
        <f t="shared" si="2"/>
        <v>0.23076923076923078</v>
      </c>
      <c r="F65" s="5">
        <v>16.613</v>
      </c>
      <c r="G65" s="5">
        <f t="shared" si="3"/>
        <v>199.356</v>
      </c>
      <c r="H65" s="3">
        <v>82</v>
      </c>
      <c r="K65" s="108" t="s">
        <v>161</v>
      </c>
      <c r="L65" s="109">
        <v>1</v>
      </c>
      <c r="N65" s="32"/>
      <c r="O65" s="5"/>
    </row>
    <row r="66" spans="1:15" ht="14.25">
      <c r="A66" s="13">
        <v>76</v>
      </c>
      <c r="B66" s="52" t="s">
        <v>230</v>
      </c>
      <c r="C66" s="104">
        <v>20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H66" s="3">
        <v>0</v>
      </c>
      <c r="K66" s="108" t="s">
        <v>68</v>
      </c>
      <c r="L66" s="109">
        <v>2</v>
      </c>
      <c r="N66" s="32"/>
      <c r="O66" s="5"/>
    </row>
    <row r="67" spans="1:15" ht="14.25">
      <c r="A67" s="13">
        <v>15</v>
      </c>
      <c r="B67" s="52" t="s">
        <v>126</v>
      </c>
      <c r="C67" s="105">
        <v>237</v>
      </c>
      <c r="D67" s="16">
        <v>39</v>
      </c>
      <c r="E67" s="2">
        <f t="shared" si="2"/>
        <v>0.16455696202531644</v>
      </c>
      <c r="F67" s="5">
        <v>4.404</v>
      </c>
      <c r="G67" s="5">
        <f t="shared" si="3"/>
        <v>171.756</v>
      </c>
      <c r="H67" s="3">
        <v>72</v>
      </c>
      <c r="K67" s="108" t="s">
        <v>69</v>
      </c>
      <c r="L67" s="109">
        <v>40</v>
      </c>
      <c r="N67" s="32"/>
      <c r="O67" s="5"/>
    </row>
    <row r="68" spans="1:15" ht="14.25">
      <c r="A68" s="13">
        <v>77</v>
      </c>
      <c r="B68" s="52" t="s">
        <v>231</v>
      </c>
      <c r="C68" s="104">
        <v>24</v>
      </c>
      <c r="D68" s="16">
        <v>0</v>
      </c>
      <c r="E68" s="2">
        <f t="shared" si="2"/>
        <v>0</v>
      </c>
      <c r="F68" s="5">
        <v>30</v>
      </c>
      <c r="G68" s="5">
        <f t="shared" si="3"/>
        <v>0</v>
      </c>
      <c r="H68" s="3">
        <v>0</v>
      </c>
      <c r="K68" s="108" t="s">
        <v>162</v>
      </c>
      <c r="L68" s="109">
        <v>4</v>
      </c>
      <c r="N68" s="32"/>
      <c r="O68" s="5"/>
    </row>
    <row r="69" spans="1:15" ht="14.25">
      <c r="A69" s="13">
        <v>27</v>
      </c>
      <c r="B69" s="52" t="s">
        <v>30</v>
      </c>
      <c r="C69" s="105">
        <v>339</v>
      </c>
      <c r="D69" s="16">
        <v>26</v>
      </c>
      <c r="E69" s="2">
        <f t="shared" si="2"/>
        <v>0.07669616519174041</v>
      </c>
      <c r="F69" s="5">
        <v>3.377</v>
      </c>
      <c r="G69" s="5">
        <f t="shared" si="3"/>
        <v>87.80199999999999</v>
      </c>
      <c r="H69" s="3">
        <v>48</v>
      </c>
      <c r="K69" s="108" t="s">
        <v>70</v>
      </c>
      <c r="L69" s="109">
        <v>16</v>
      </c>
      <c r="N69" s="32"/>
      <c r="O69" s="5"/>
    </row>
    <row r="70" spans="1:15" ht="13.5" customHeight="1">
      <c r="A70" s="13">
        <v>78</v>
      </c>
      <c r="B70" s="52" t="s">
        <v>232</v>
      </c>
      <c r="C70" s="104">
        <v>40</v>
      </c>
      <c r="D70" s="17">
        <v>0</v>
      </c>
      <c r="E70" s="2">
        <f t="shared" si="2"/>
        <v>0</v>
      </c>
      <c r="F70" s="5">
        <v>20.513</v>
      </c>
      <c r="G70" s="5">
        <f t="shared" si="3"/>
        <v>0</v>
      </c>
      <c r="H70" s="3">
        <v>0</v>
      </c>
      <c r="K70" s="108" t="s">
        <v>163</v>
      </c>
      <c r="L70" s="109">
        <v>121</v>
      </c>
      <c r="N70" s="32"/>
      <c r="O70" s="5"/>
    </row>
    <row r="71" spans="1:15" ht="14.25">
      <c r="A71" s="13">
        <v>8</v>
      </c>
      <c r="B71" s="52" t="s">
        <v>127</v>
      </c>
      <c r="C71" s="104">
        <v>102</v>
      </c>
      <c r="D71" s="17">
        <v>25</v>
      </c>
      <c r="E71" s="2">
        <f t="shared" si="2"/>
        <v>0.24509803921568626</v>
      </c>
      <c r="F71" s="5">
        <v>8.813</v>
      </c>
      <c r="G71" s="5">
        <f t="shared" si="3"/>
        <v>220.32500000000002</v>
      </c>
      <c r="H71" s="3">
        <v>86</v>
      </c>
      <c r="K71" s="108" t="s">
        <v>410</v>
      </c>
      <c r="L71" s="109">
        <v>1</v>
      </c>
      <c r="N71" s="32"/>
      <c r="O71" s="5"/>
    </row>
    <row r="72" spans="1:15" ht="14.25">
      <c r="A72" s="13">
        <v>26</v>
      </c>
      <c r="B72" s="52" t="s">
        <v>26</v>
      </c>
      <c r="C72" s="104">
        <v>30</v>
      </c>
      <c r="D72" s="16">
        <v>3</v>
      </c>
      <c r="E72" s="2">
        <f t="shared" si="2"/>
        <v>0.1</v>
      </c>
      <c r="F72" s="5">
        <v>29.467</v>
      </c>
      <c r="G72" s="5">
        <f t="shared" si="3"/>
        <v>88.401</v>
      </c>
      <c r="H72" s="3">
        <v>50</v>
      </c>
      <c r="K72" s="108" t="s">
        <v>411</v>
      </c>
      <c r="L72" s="109">
        <v>2</v>
      </c>
      <c r="N72" s="33"/>
      <c r="O72" s="5"/>
    </row>
    <row r="73" spans="1:15" ht="14.25">
      <c r="A73" s="13">
        <v>52</v>
      </c>
      <c r="B73" s="52" t="s">
        <v>128</v>
      </c>
      <c r="C73" s="104">
        <v>80</v>
      </c>
      <c r="D73" s="16">
        <v>1</v>
      </c>
      <c r="E73" s="2">
        <f aca="true" t="shared" si="4" ref="E73:E90">+D73/C73</f>
        <v>0.0125</v>
      </c>
      <c r="F73" s="5">
        <v>10.763</v>
      </c>
      <c r="G73" s="5">
        <f aca="true" t="shared" si="5" ref="G73:G90">+F73*D73</f>
        <v>10.763</v>
      </c>
      <c r="H73" s="3">
        <v>10</v>
      </c>
      <c r="K73" s="108" t="s">
        <v>412</v>
      </c>
      <c r="L73" s="109">
        <v>3</v>
      </c>
      <c r="N73" s="34"/>
      <c r="O73" s="5"/>
    </row>
    <row r="74" spans="1:15" ht="14.25">
      <c r="A74" s="13">
        <v>79</v>
      </c>
      <c r="B74" s="52" t="s">
        <v>129</v>
      </c>
      <c r="C74" s="104">
        <v>44</v>
      </c>
      <c r="D74" s="16">
        <v>0</v>
      </c>
      <c r="E74" s="2">
        <f t="shared" si="4"/>
        <v>0</v>
      </c>
      <c r="F74" s="5">
        <v>20.513</v>
      </c>
      <c r="G74" s="5">
        <f t="shared" si="5"/>
        <v>0</v>
      </c>
      <c r="H74" s="3">
        <v>0</v>
      </c>
      <c r="K74" s="108" t="s">
        <v>413</v>
      </c>
      <c r="L74" s="109">
        <v>1</v>
      </c>
      <c r="N74" s="34"/>
      <c r="O74" s="5"/>
    </row>
    <row r="75" spans="1:15" ht="14.25">
      <c r="A75" s="13">
        <v>80</v>
      </c>
      <c r="B75" s="52" t="s">
        <v>130</v>
      </c>
      <c r="C75" s="104">
        <v>63</v>
      </c>
      <c r="D75" s="16">
        <v>0</v>
      </c>
      <c r="E75" s="2">
        <f t="shared" si="4"/>
        <v>0</v>
      </c>
      <c r="F75" s="5">
        <v>14.013</v>
      </c>
      <c r="G75" s="5">
        <f t="shared" si="5"/>
        <v>0</v>
      </c>
      <c r="H75" s="3">
        <v>0</v>
      </c>
      <c r="K75" s="108" t="s">
        <v>414</v>
      </c>
      <c r="L75" s="109">
        <v>2</v>
      </c>
      <c r="N75" s="34"/>
      <c r="O75" s="5"/>
    </row>
    <row r="76" spans="1:15" ht="14.25">
      <c r="A76" s="13">
        <v>45</v>
      </c>
      <c r="B76" s="52" t="s">
        <v>131</v>
      </c>
      <c r="C76" s="105">
        <v>37</v>
      </c>
      <c r="D76" s="16">
        <v>1</v>
      </c>
      <c r="E76" s="2">
        <f t="shared" si="4"/>
        <v>0.02702702702702703</v>
      </c>
      <c r="F76" s="5">
        <v>23.299</v>
      </c>
      <c r="G76" s="5">
        <f t="shared" si="5"/>
        <v>23.299</v>
      </c>
      <c r="H76" s="3">
        <v>12</v>
      </c>
      <c r="K76" s="108" t="s">
        <v>415</v>
      </c>
      <c r="L76" s="109">
        <v>1</v>
      </c>
      <c r="N76" s="34"/>
      <c r="O76" s="5"/>
    </row>
    <row r="77" spans="1:15" ht="14.25">
      <c r="A77" s="13">
        <v>18</v>
      </c>
      <c r="B77" s="52" t="s">
        <v>132</v>
      </c>
      <c r="C77" s="105">
        <v>363</v>
      </c>
      <c r="D77" s="16">
        <v>42</v>
      </c>
      <c r="E77" s="2">
        <f t="shared" si="4"/>
        <v>0.11570247933884298</v>
      </c>
      <c r="F77" s="5">
        <v>3.18</v>
      </c>
      <c r="G77" s="5">
        <f t="shared" si="5"/>
        <v>133.56</v>
      </c>
      <c r="H77" s="3">
        <v>66</v>
      </c>
      <c r="K77" s="108" t="s">
        <v>416</v>
      </c>
      <c r="L77" s="109">
        <v>3</v>
      </c>
      <c r="N77" s="34"/>
      <c r="O77" s="5"/>
    </row>
    <row r="78" spans="1:14" ht="14.25">
      <c r="A78" s="13">
        <v>32</v>
      </c>
      <c r="B78" s="52" t="s">
        <v>133</v>
      </c>
      <c r="C78" s="104">
        <v>20</v>
      </c>
      <c r="D78" s="16">
        <v>2</v>
      </c>
      <c r="E78" s="2">
        <f t="shared" si="4"/>
        <v>0.1</v>
      </c>
      <c r="F78" s="5">
        <v>30</v>
      </c>
      <c r="G78" s="5">
        <f t="shared" si="5"/>
        <v>60</v>
      </c>
      <c r="H78" s="3">
        <v>38</v>
      </c>
      <c r="K78" s="108" t="s">
        <v>417</v>
      </c>
      <c r="L78" s="109">
        <v>1</v>
      </c>
      <c r="N78" s="34"/>
    </row>
    <row r="79" spans="1:14" ht="14.25">
      <c r="A79" s="13">
        <v>12</v>
      </c>
      <c r="B79" s="52" t="s">
        <v>134</v>
      </c>
      <c r="C79" s="105">
        <v>226</v>
      </c>
      <c r="D79" s="16">
        <v>40</v>
      </c>
      <c r="E79" s="2">
        <f t="shared" si="4"/>
        <v>0.17699115044247787</v>
      </c>
      <c r="F79" s="5">
        <v>4.558</v>
      </c>
      <c r="G79" s="5">
        <f t="shared" si="5"/>
        <v>182.32</v>
      </c>
      <c r="H79" s="3">
        <v>78</v>
      </c>
      <c r="K79" s="108" t="s">
        <v>418</v>
      </c>
      <c r="L79" s="109">
        <v>2</v>
      </c>
      <c r="N79" s="34"/>
    </row>
    <row r="80" spans="1:14" ht="14.25">
      <c r="A80" s="13">
        <v>7</v>
      </c>
      <c r="B80" s="52" t="s">
        <v>135</v>
      </c>
      <c r="C80" s="104">
        <v>60</v>
      </c>
      <c r="D80" s="16">
        <v>16</v>
      </c>
      <c r="E80" s="2">
        <f t="shared" si="4"/>
        <v>0.26666666666666666</v>
      </c>
      <c r="F80" s="5">
        <v>14.013</v>
      </c>
      <c r="G80" s="5">
        <f t="shared" si="5"/>
        <v>224.208</v>
      </c>
      <c r="H80" s="3">
        <v>88</v>
      </c>
      <c r="K80" s="108" t="s">
        <v>419</v>
      </c>
      <c r="L80" s="109">
        <v>1</v>
      </c>
      <c r="N80" s="34"/>
    </row>
    <row r="81" spans="1:12" ht="14.25">
      <c r="A81" s="13">
        <v>81</v>
      </c>
      <c r="B81" s="52" t="s">
        <v>136</v>
      </c>
      <c r="C81" s="104">
        <v>20</v>
      </c>
      <c r="D81" s="16">
        <v>0</v>
      </c>
      <c r="E81" s="2">
        <f t="shared" si="4"/>
        <v>0</v>
      </c>
      <c r="F81" s="5">
        <v>30</v>
      </c>
      <c r="G81" s="5">
        <f t="shared" si="5"/>
        <v>0</v>
      </c>
      <c r="H81" s="3">
        <v>0</v>
      </c>
      <c r="K81" s="108" t="s">
        <v>420</v>
      </c>
      <c r="L81" s="109">
        <v>1</v>
      </c>
    </row>
    <row r="82" spans="1:12" ht="14.25">
      <c r="A82" s="13">
        <v>4</v>
      </c>
      <c r="B82" s="52" t="s">
        <v>27</v>
      </c>
      <c r="C82" s="105">
        <v>176</v>
      </c>
      <c r="D82" s="15">
        <v>52</v>
      </c>
      <c r="E82" s="2">
        <f t="shared" si="4"/>
        <v>0.29545454545454547</v>
      </c>
      <c r="F82" s="5">
        <v>5.47</v>
      </c>
      <c r="G82" s="5">
        <f t="shared" si="5"/>
        <v>284.44</v>
      </c>
      <c r="H82" s="3">
        <v>94</v>
      </c>
      <c r="K82" s="108" t="s">
        <v>421</v>
      </c>
      <c r="L82" s="109">
        <v>1</v>
      </c>
    </row>
    <row r="83" spans="1:12" ht="14.25">
      <c r="A83" s="13">
        <v>17</v>
      </c>
      <c r="B83" s="52" t="s">
        <v>137</v>
      </c>
      <c r="C83" s="105">
        <v>269</v>
      </c>
      <c r="D83" s="16">
        <v>36</v>
      </c>
      <c r="E83" s="2">
        <f t="shared" si="4"/>
        <v>0.13382899628252787</v>
      </c>
      <c r="F83" s="5">
        <v>4.013</v>
      </c>
      <c r="G83" s="5">
        <f t="shared" si="5"/>
        <v>144.468</v>
      </c>
      <c r="H83" s="3">
        <v>68</v>
      </c>
      <c r="K83" s="108" t="s">
        <v>422</v>
      </c>
      <c r="L83" s="109">
        <v>1</v>
      </c>
    </row>
    <row r="84" spans="1:12" ht="14.25">
      <c r="A84" s="13">
        <v>55</v>
      </c>
      <c r="B84" s="52" t="s">
        <v>7</v>
      </c>
      <c r="C84" s="104">
        <v>214</v>
      </c>
      <c r="D84" s="16">
        <v>1</v>
      </c>
      <c r="E84" s="2">
        <f t="shared" si="4"/>
        <v>0.004672897196261682</v>
      </c>
      <c r="F84" s="5">
        <v>4.727</v>
      </c>
      <c r="G84" s="5">
        <f t="shared" si="5"/>
        <v>4.727</v>
      </c>
      <c r="H84" s="3">
        <v>10</v>
      </c>
      <c r="K84" s="108" t="s">
        <v>423</v>
      </c>
      <c r="L84" s="109">
        <v>1</v>
      </c>
    </row>
    <row r="85" spans="1:12" ht="14.25">
      <c r="A85" s="13">
        <v>54</v>
      </c>
      <c r="B85" s="52" t="s">
        <v>19</v>
      </c>
      <c r="C85" s="104">
        <v>205</v>
      </c>
      <c r="D85" s="16">
        <v>1</v>
      </c>
      <c r="E85" s="2">
        <f t="shared" si="4"/>
        <v>0.004878048780487805</v>
      </c>
      <c r="F85" s="5">
        <v>4.913</v>
      </c>
      <c r="G85" s="5">
        <f t="shared" si="5"/>
        <v>4.913</v>
      </c>
      <c r="H85" s="3">
        <v>10</v>
      </c>
      <c r="K85" s="108" t="s">
        <v>424</v>
      </c>
      <c r="L85" s="109">
        <v>1</v>
      </c>
    </row>
    <row r="86" spans="1:12" ht="14.25">
      <c r="A86" s="13">
        <v>29</v>
      </c>
      <c r="B86" s="52" t="s">
        <v>234</v>
      </c>
      <c r="C86" s="104">
        <v>60</v>
      </c>
      <c r="D86" s="16">
        <v>5</v>
      </c>
      <c r="E86" s="2">
        <f t="shared" si="4"/>
        <v>0.08333333333333333</v>
      </c>
      <c r="F86" s="5">
        <v>14.013</v>
      </c>
      <c r="G86" s="5">
        <f t="shared" si="5"/>
        <v>70.065</v>
      </c>
      <c r="H86" s="3">
        <v>44</v>
      </c>
      <c r="K86" s="108" t="s">
        <v>425</v>
      </c>
      <c r="L86" s="109">
        <v>1</v>
      </c>
    </row>
    <row r="87" spans="1:12" ht="14.25">
      <c r="A87" s="13">
        <v>36</v>
      </c>
      <c r="B87" s="52" t="s">
        <v>185</v>
      </c>
      <c r="C87" s="104">
        <v>56</v>
      </c>
      <c r="D87" s="16">
        <v>3</v>
      </c>
      <c r="E87" s="2">
        <f t="shared" si="4"/>
        <v>0.05357142857142857</v>
      </c>
      <c r="F87" s="56">
        <v>15.195</v>
      </c>
      <c r="G87" s="5">
        <f t="shared" si="5"/>
        <v>45.585</v>
      </c>
      <c r="H87" s="3">
        <v>30</v>
      </c>
      <c r="K87" s="108" t="s">
        <v>426</v>
      </c>
      <c r="L87" s="109">
        <v>1</v>
      </c>
    </row>
    <row r="88" spans="1:12" ht="14.25">
      <c r="A88" s="13">
        <v>44</v>
      </c>
      <c r="B88" s="52" t="s">
        <v>138</v>
      </c>
      <c r="C88" s="104">
        <v>300</v>
      </c>
      <c r="D88" s="16">
        <v>7</v>
      </c>
      <c r="E88" s="2">
        <f t="shared" si="4"/>
        <v>0.023333333333333334</v>
      </c>
      <c r="F88" s="5">
        <v>3.613</v>
      </c>
      <c r="G88" s="5">
        <f t="shared" si="5"/>
        <v>25.291</v>
      </c>
      <c r="H88" s="3">
        <v>14</v>
      </c>
      <c r="K88" s="108" t="s">
        <v>427</v>
      </c>
      <c r="L88" s="109">
        <v>1</v>
      </c>
    </row>
    <row r="89" spans="1:12" ht="14.25">
      <c r="A89" s="13">
        <v>47</v>
      </c>
      <c r="B89" s="52" t="s">
        <v>233</v>
      </c>
      <c r="C89" s="104">
        <v>85</v>
      </c>
      <c r="D89" s="16">
        <v>2</v>
      </c>
      <c r="E89" s="2">
        <f t="shared" si="4"/>
        <v>0.023529411764705882</v>
      </c>
      <c r="F89" s="5">
        <v>10.189</v>
      </c>
      <c r="G89" s="5">
        <f t="shared" si="5"/>
        <v>20.378</v>
      </c>
      <c r="H89" s="3">
        <v>10</v>
      </c>
      <c r="K89" s="108" t="s">
        <v>428</v>
      </c>
      <c r="L89" s="109">
        <v>4</v>
      </c>
    </row>
    <row r="90" spans="1:12" ht="14.25">
      <c r="A90" s="13">
        <v>82</v>
      </c>
      <c r="B90" s="52" t="s">
        <v>139</v>
      </c>
      <c r="C90" s="105">
        <v>65</v>
      </c>
      <c r="D90" s="16">
        <v>0</v>
      </c>
      <c r="E90" s="2">
        <f t="shared" si="4"/>
        <v>0</v>
      </c>
      <c r="F90" s="5">
        <v>13.013</v>
      </c>
      <c r="G90" s="5">
        <f t="shared" si="5"/>
        <v>0</v>
      </c>
      <c r="H90" s="3">
        <v>0</v>
      </c>
      <c r="K90" s="108" t="s">
        <v>429</v>
      </c>
      <c r="L90" s="109">
        <v>1</v>
      </c>
    </row>
    <row r="91" spans="3:12" ht="12.75">
      <c r="C91" s="23"/>
      <c r="E91" s="2"/>
      <c r="G91" s="5"/>
      <c r="K91" s="108" t="s">
        <v>430</v>
      </c>
      <c r="L91" s="109">
        <v>1</v>
      </c>
    </row>
    <row r="92" spans="3:12" ht="12.75">
      <c r="C92" s="23"/>
      <c r="E92" s="2"/>
      <c r="G92" s="5"/>
      <c r="K92" s="108" t="s">
        <v>431</v>
      </c>
      <c r="L92" s="109">
        <v>1</v>
      </c>
    </row>
    <row r="93" spans="3:12" ht="12.75">
      <c r="C93" s="23"/>
      <c r="E93" s="2"/>
      <c r="G93" s="5"/>
      <c r="K93" s="108" t="s">
        <v>71</v>
      </c>
      <c r="L93" s="109">
        <v>52</v>
      </c>
    </row>
    <row r="94" spans="3:12" ht="12.75">
      <c r="C94" s="23"/>
      <c r="E94" s="2"/>
      <c r="G94" s="5"/>
      <c r="K94" s="108" t="s">
        <v>72</v>
      </c>
      <c r="L94" s="109">
        <v>36</v>
      </c>
    </row>
    <row r="95" spans="3:12" ht="12.75">
      <c r="C95" s="23"/>
      <c r="E95" s="2"/>
      <c r="G95" s="5"/>
      <c r="K95" s="108" t="s">
        <v>7</v>
      </c>
      <c r="L95" s="109">
        <v>1</v>
      </c>
    </row>
    <row r="96" spans="3:12" ht="12.75">
      <c r="C96" s="23"/>
      <c r="E96" s="2"/>
      <c r="G96" s="5"/>
      <c r="K96" s="108" t="s">
        <v>19</v>
      </c>
      <c r="L96" s="109">
        <v>1</v>
      </c>
    </row>
    <row r="97" spans="3:12" ht="12.75">
      <c r="C97" s="23"/>
      <c r="E97" s="2"/>
      <c r="G97" s="5"/>
      <c r="K97" s="108" t="s">
        <v>432</v>
      </c>
      <c r="L97" s="109">
        <v>1</v>
      </c>
    </row>
    <row r="98" spans="3:12" ht="12.75">
      <c r="C98" s="23"/>
      <c r="E98" s="2"/>
      <c r="G98" s="5"/>
      <c r="K98" s="108" t="s">
        <v>252</v>
      </c>
      <c r="L98" s="109">
        <v>5</v>
      </c>
    </row>
    <row r="99" spans="3:12" ht="12.75">
      <c r="C99" s="23"/>
      <c r="D99" s="2"/>
      <c r="E99" s="2"/>
      <c r="G99" s="5"/>
      <c r="K99" s="108" t="s">
        <v>267</v>
      </c>
      <c r="L99" s="109">
        <v>3</v>
      </c>
    </row>
    <row r="100" spans="11:12" ht="12.75">
      <c r="K100" s="108" t="s">
        <v>170</v>
      </c>
      <c r="L100" s="109">
        <v>1</v>
      </c>
    </row>
    <row r="101" spans="11:12" ht="12.75">
      <c r="K101" s="108" t="s">
        <v>73</v>
      </c>
      <c r="L101" s="109">
        <v>7</v>
      </c>
    </row>
    <row r="102" spans="11:12" ht="12.75">
      <c r="K102" s="108" t="s">
        <v>194</v>
      </c>
      <c r="L102" s="109">
        <v>2</v>
      </c>
    </row>
    <row r="103" spans="11:12" ht="12.75">
      <c r="K103" s="108" t="s">
        <v>342</v>
      </c>
      <c r="L103" s="109">
        <v>2</v>
      </c>
    </row>
    <row r="104" spans="11:12" ht="12.75">
      <c r="K104" s="108" t="s">
        <v>272</v>
      </c>
      <c r="L104" s="109"/>
    </row>
    <row r="105" spans="11:12" ht="12.75">
      <c r="K105" s="110" t="s">
        <v>265</v>
      </c>
      <c r="L105" s="111">
        <v>1166</v>
      </c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68">
      <selection activeCell="A9" sqref="A9:G90"/>
    </sheetView>
  </sheetViews>
  <sheetFormatPr defaultColWidth="9.140625" defaultRowHeight="12.75"/>
  <cols>
    <col min="1" max="1" width="5.28125" style="9" customWidth="1"/>
    <col min="2" max="2" width="23.7109375" style="0" customWidth="1"/>
    <col min="3" max="3" width="9.140625" style="19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7109375" style="0" customWidth="1"/>
    <col min="10" max="10" width="4.140625" style="0" customWidth="1"/>
    <col min="11" max="11" width="21.140625" style="0" customWidth="1"/>
    <col min="12" max="12" width="9.140625" style="90" customWidth="1"/>
    <col min="14" max="14" width="14.421875" style="0" customWidth="1"/>
  </cols>
  <sheetData>
    <row r="1" spans="1:12" s="10" customFormat="1" ht="15.75">
      <c r="A1" s="12" t="s">
        <v>323</v>
      </c>
      <c r="F1" s="11"/>
      <c r="L1" s="89"/>
    </row>
    <row r="2" spans="1:12" s="10" customFormat="1" ht="15.75">
      <c r="A2" s="12" t="s">
        <v>17</v>
      </c>
      <c r="F2" s="11"/>
      <c r="L2" s="89"/>
    </row>
    <row r="4" spans="1:12" s="1" customFormat="1" ht="12.75">
      <c r="A4" s="9"/>
      <c r="B4" s="1" t="s">
        <v>0</v>
      </c>
      <c r="C4" s="23"/>
      <c r="D4" s="1" t="s">
        <v>36</v>
      </c>
      <c r="F4" s="1" t="s">
        <v>326</v>
      </c>
      <c r="H4" s="21" t="s">
        <v>220</v>
      </c>
      <c r="L4" s="20"/>
    </row>
    <row r="5" spans="1:12" s="1" customFormat="1" ht="12.75">
      <c r="A5" s="9"/>
      <c r="C5" s="23"/>
      <c r="L5" s="20"/>
    </row>
    <row r="6" spans="1:12" s="1" customFormat="1" ht="12.75">
      <c r="A6" s="9"/>
      <c r="C6" s="23"/>
      <c r="F6" s="6"/>
      <c r="L6" s="20"/>
    </row>
    <row r="7" spans="1:8" ht="12.75">
      <c r="A7" s="9" t="s">
        <v>10</v>
      </c>
      <c r="C7" s="19" t="s">
        <v>2</v>
      </c>
      <c r="D7" s="31" t="s">
        <v>3</v>
      </c>
      <c r="E7" t="s">
        <v>4</v>
      </c>
      <c r="F7" s="5" t="s">
        <v>12</v>
      </c>
      <c r="G7" s="9" t="s">
        <v>9</v>
      </c>
      <c r="H7" s="7" t="s">
        <v>11</v>
      </c>
    </row>
    <row r="8" spans="3:7" ht="12.75">
      <c r="C8" s="24"/>
      <c r="G8" s="9" t="s">
        <v>8</v>
      </c>
    </row>
    <row r="9" spans="1:12" ht="14.25">
      <c r="A9" s="13">
        <v>47</v>
      </c>
      <c r="B9" s="52" t="s">
        <v>141</v>
      </c>
      <c r="C9" s="95">
        <v>20</v>
      </c>
      <c r="D9" s="16">
        <v>0</v>
      </c>
      <c r="E9" s="2">
        <f aca="true" t="shared" si="0" ref="E9:E40">+D9/C9</f>
        <v>0</v>
      </c>
      <c r="F9" s="5">
        <v>30</v>
      </c>
      <c r="G9" s="5">
        <f aca="true" t="shared" si="1" ref="G9:G40">+F9*D9</f>
        <v>0</v>
      </c>
      <c r="K9" t="s">
        <v>143</v>
      </c>
      <c r="L9">
        <v>13</v>
      </c>
    </row>
    <row r="10" spans="1:12" ht="14.25">
      <c r="A10" s="13">
        <v>27</v>
      </c>
      <c r="B10" s="52" t="s">
        <v>153</v>
      </c>
      <c r="C10" s="95">
        <v>887</v>
      </c>
      <c r="D10" s="16">
        <v>16</v>
      </c>
      <c r="E10" s="2">
        <f t="shared" si="0"/>
        <v>0.018038331454340473</v>
      </c>
      <c r="F10" s="5">
        <v>1.899</v>
      </c>
      <c r="G10" s="5">
        <f t="shared" si="1"/>
        <v>30.384</v>
      </c>
      <c r="K10" t="s">
        <v>156</v>
      </c>
      <c r="L10">
        <v>16</v>
      </c>
    </row>
    <row r="11" spans="1:12" ht="14.25">
      <c r="A11" s="13">
        <v>72</v>
      </c>
      <c r="B11" s="52" t="s">
        <v>86</v>
      </c>
      <c r="C11" s="95">
        <v>50</v>
      </c>
      <c r="D11" s="16">
        <v>0</v>
      </c>
      <c r="E11" s="2">
        <f t="shared" si="0"/>
        <v>0</v>
      </c>
      <c r="F11" s="5">
        <v>16.613</v>
      </c>
      <c r="G11" s="5">
        <f t="shared" si="1"/>
        <v>0</v>
      </c>
      <c r="K11" t="s">
        <v>5</v>
      </c>
      <c r="L11">
        <v>40</v>
      </c>
    </row>
    <row r="12" spans="1:12" ht="14.25">
      <c r="A12" s="13">
        <v>1</v>
      </c>
      <c r="B12" s="52" t="s">
        <v>5</v>
      </c>
      <c r="C12" s="95">
        <v>67</v>
      </c>
      <c r="D12" s="16">
        <v>40</v>
      </c>
      <c r="E12" s="2">
        <f t="shared" si="0"/>
        <v>0.5970149253731343</v>
      </c>
      <c r="F12" s="5">
        <v>13.013</v>
      </c>
      <c r="G12" s="5">
        <f t="shared" si="1"/>
        <v>520.52</v>
      </c>
      <c r="K12" t="s">
        <v>43</v>
      </c>
      <c r="L12">
        <v>2</v>
      </c>
    </row>
    <row r="13" spans="1:12" ht="14.25">
      <c r="A13" s="13">
        <v>59</v>
      </c>
      <c r="B13" s="52" t="s">
        <v>226</v>
      </c>
      <c r="C13" s="95">
        <v>30</v>
      </c>
      <c r="D13" s="16">
        <v>0</v>
      </c>
      <c r="E13" s="2">
        <f t="shared" si="0"/>
        <v>0</v>
      </c>
      <c r="F13" s="5">
        <v>29.467</v>
      </c>
      <c r="G13" s="5">
        <f t="shared" si="1"/>
        <v>0</v>
      </c>
      <c r="K13" t="s">
        <v>243</v>
      </c>
      <c r="L13">
        <v>6</v>
      </c>
    </row>
    <row r="14" spans="1:12" ht="14.25">
      <c r="A14" s="13">
        <v>81</v>
      </c>
      <c r="B14" s="52" t="s">
        <v>196</v>
      </c>
      <c r="C14" s="113">
        <v>215</v>
      </c>
      <c r="D14" s="16">
        <v>0</v>
      </c>
      <c r="E14" s="2">
        <f t="shared" si="0"/>
        <v>0</v>
      </c>
      <c r="F14" s="5">
        <v>4.727</v>
      </c>
      <c r="G14" s="5">
        <f t="shared" si="1"/>
        <v>0</v>
      </c>
      <c r="K14" t="s">
        <v>45</v>
      </c>
      <c r="L14">
        <v>6</v>
      </c>
    </row>
    <row r="15" spans="1:12" ht="14.25">
      <c r="A15" s="13">
        <v>24</v>
      </c>
      <c r="B15" s="52" t="s">
        <v>87</v>
      </c>
      <c r="C15" s="95">
        <v>380</v>
      </c>
      <c r="D15" s="16">
        <v>13</v>
      </c>
      <c r="E15" s="2">
        <f t="shared" si="0"/>
        <v>0.034210526315789476</v>
      </c>
      <c r="F15" s="5">
        <v>3.066</v>
      </c>
      <c r="G15" s="5">
        <f t="shared" si="1"/>
        <v>39.858</v>
      </c>
      <c r="K15" t="s">
        <v>186</v>
      </c>
      <c r="L15">
        <v>25</v>
      </c>
    </row>
    <row r="16" spans="1:12" ht="14.25">
      <c r="A16" s="13">
        <v>65</v>
      </c>
      <c r="B16" s="52" t="s">
        <v>88</v>
      </c>
      <c r="C16" s="95">
        <v>34</v>
      </c>
      <c r="D16" s="16">
        <v>0</v>
      </c>
      <c r="E16" s="2">
        <f t="shared" si="0"/>
        <v>0</v>
      </c>
      <c r="F16" s="5">
        <v>29.467</v>
      </c>
      <c r="G16" s="5">
        <f t="shared" si="1"/>
        <v>0</v>
      </c>
      <c r="K16" t="s">
        <v>169</v>
      </c>
      <c r="L16">
        <v>4</v>
      </c>
    </row>
    <row r="17" spans="1:12" ht="14.25">
      <c r="A17" s="13">
        <v>42</v>
      </c>
      <c r="B17" s="52" t="s">
        <v>89</v>
      </c>
      <c r="C17" s="95">
        <v>280</v>
      </c>
      <c r="D17" s="16">
        <v>2</v>
      </c>
      <c r="E17" s="2">
        <f t="shared" si="0"/>
        <v>0.007142857142857143</v>
      </c>
      <c r="F17" s="5">
        <v>3.799</v>
      </c>
      <c r="G17" s="5">
        <f t="shared" si="1"/>
        <v>7.598</v>
      </c>
      <c r="K17" t="s">
        <v>204</v>
      </c>
      <c r="L17">
        <v>7</v>
      </c>
    </row>
    <row r="18" spans="1:12" ht="14.25">
      <c r="A18" s="13">
        <v>12</v>
      </c>
      <c r="B18" s="52" t="s">
        <v>227</v>
      </c>
      <c r="C18" s="95">
        <v>58</v>
      </c>
      <c r="D18" s="16">
        <v>6</v>
      </c>
      <c r="E18" s="2">
        <f t="shared" si="0"/>
        <v>0.10344827586206896</v>
      </c>
      <c r="F18" s="56">
        <v>15.195</v>
      </c>
      <c r="G18" s="5">
        <f t="shared" si="1"/>
        <v>91.17</v>
      </c>
      <c r="K18" t="s">
        <v>434</v>
      </c>
      <c r="L18">
        <v>1</v>
      </c>
    </row>
    <row r="19" spans="1:12" ht="14.25">
      <c r="A19" s="13">
        <v>60</v>
      </c>
      <c r="B19" s="52" t="s">
        <v>90</v>
      </c>
      <c r="C19" s="95">
        <v>30</v>
      </c>
      <c r="D19" s="16">
        <v>0</v>
      </c>
      <c r="E19" s="2">
        <f t="shared" si="0"/>
        <v>0</v>
      </c>
      <c r="F19" s="5">
        <v>29.467</v>
      </c>
      <c r="G19" s="5">
        <f t="shared" si="1"/>
        <v>0</v>
      </c>
      <c r="K19" t="s">
        <v>266</v>
      </c>
      <c r="L19">
        <v>3</v>
      </c>
    </row>
    <row r="20" spans="1:12" ht="14.25">
      <c r="A20" s="13">
        <v>63</v>
      </c>
      <c r="B20" s="52" t="s">
        <v>91</v>
      </c>
      <c r="C20" s="95">
        <v>32</v>
      </c>
      <c r="D20" s="16">
        <v>0</v>
      </c>
      <c r="E20" s="2">
        <f t="shared" si="0"/>
        <v>0</v>
      </c>
      <c r="F20" s="5">
        <v>29.467</v>
      </c>
      <c r="G20" s="5">
        <f t="shared" si="1"/>
        <v>0</v>
      </c>
      <c r="K20" t="s">
        <v>46</v>
      </c>
      <c r="L20">
        <v>37</v>
      </c>
    </row>
    <row r="21" spans="1:12" ht="14.25">
      <c r="A21" s="13">
        <v>33</v>
      </c>
      <c r="B21" s="52" t="s">
        <v>92</v>
      </c>
      <c r="C21" s="114">
        <v>298</v>
      </c>
      <c r="D21" s="16">
        <v>6</v>
      </c>
      <c r="E21" s="2">
        <f t="shared" si="0"/>
        <v>0.020134228187919462</v>
      </c>
      <c r="F21" s="5">
        <v>3.703</v>
      </c>
      <c r="G21" s="5">
        <f t="shared" si="1"/>
        <v>22.218</v>
      </c>
      <c r="K21" t="s">
        <v>47</v>
      </c>
      <c r="L21">
        <v>5</v>
      </c>
    </row>
    <row r="22" spans="1:12" ht="14.25">
      <c r="A22" s="13">
        <v>20</v>
      </c>
      <c r="B22" s="52" t="s">
        <v>93</v>
      </c>
      <c r="C22" s="95">
        <v>479</v>
      </c>
      <c r="D22" s="16">
        <v>25</v>
      </c>
      <c r="E22" s="2">
        <f t="shared" si="0"/>
        <v>0.05219206680584551</v>
      </c>
      <c r="F22" s="5">
        <v>2.673</v>
      </c>
      <c r="G22" s="5">
        <f t="shared" si="1"/>
        <v>66.825</v>
      </c>
      <c r="K22" t="s">
        <v>48</v>
      </c>
      <c r="L22">
        <v>1</v>
      </c>
    </row>
    <row r="23" spans="1:12" ht="14.25">
      <c r="A23" s="13">
        <v>21</v>
      </c>
      <c r="B23" s="52" t="s">
        <v>142</v>
      </c>
      <c r="C23" s="95">
        <v>59</v>
      </c>
      <c r="D23" s="16">
        <v>4</v>
      </c>
      <c r="E23" s="2">
        <f t="shared" si="0"/>
        <v>0.06779661016949153</v>
      </c>
      <c r="F23" s="56">
        <v>15.195</v>
      </c>
      <c r="G23" s="5">
        <f t="shared" si="1"/>
        <v>60.78</v>
      </c>
      <c r="K23" t="s">
        <v>49</v>
      </c>
      <c r="L23">
        <v>2</v>
      </c>
    </row>
    <row r="24" spans="1:12" ht="14.25">
      <c r="A24" s="13">
        <v>48</v>
      </c>
      <c r="B24" s="94" t="s">
        <v>333</v>
      </c>
      <c r="C24" s="95">
        <v>20</v>
      </c>
      <c r="D24" s="16">
        <v>0</v>
      </c>
      <c r="E24" s="2">
        <f t="shared" si="0"/>
        <v>0</v>
      </c>
      <c r="F24" s="5">
        <v>30</v>
      </c>
      <c r="G24" s="5">
        <f t="shared" si="1"/>
        <v>0</v>
      </c>
      <c r="K24" t="s">
        <v>258</v>
      </c>
      <c r="L24">
        <v>4</v>
      </c>
    </row>
    <row r="25" spans="1:12" ht="14.25">
      <c r="A25" s="13">
        <v>11</v>
      </c>
      <c r="B25" s="52" t="s">
        <v>181</v>
      </c>
      <c r="C25" s="95">
        <v>54</v>
      </c>
      <c r="D25" s="16">
        <v>7</v>
      </c>
      <c r="E25" s="2">
        <f t="shared" si="0"/>
        <v>0.12962962962962962</v>
      </c>
      <c r="F25" s="5">
        <v>16.613</v>
      </c>
      <c r="G25" s="5">
        <f t="shared" si="1"/>
        <v>116.291</v>
      </c>
      <c r="K25" t="s">
        <v>187</v>
      </c>
      <c r="L25">
        <v>1</v>
      </c>
    </row>
    <row r="26" spans="1:12" ht="14.25">
      <c r="A26" s="13">
        <v>79</v>
      </c>
      <c r="B26" s="52" t="s">
        <v>31</v>
      </c>
      <c r="C26" s="95">
        <v>70</v>
      </c>
      <c r="D26" s="16">
        <v>0</v>
      </c>
      <c r="E26" s="2">
        <f t="shared" si="0"/>
        <v>0</v>
      </c>
      <c r="F26" s="5">
        <v>12.156</v>
      </c>
      <c r="G26" s="5">
        <f t="shared" si="1"/>
        <v>0</v>
      </c>
      <c r="K26" t="s">
        <v>147</v>
      </c>
      <c r="L26">
        <v>3</v>
      </c>
    </row>
    <row r="27" spans="1:12" ht="14.25">
      <c r="A27" s="13">
        <v>46</v>
      </c>
      <c r="B27" s="52" t="s">
        <v>94</v>
      </c>
      <c r="C27" s="95">
        <v>0</v>
      </c>
      <c r="D27" s="16">
        <v>0</v>
      </c>
      <c r="E27" s="2" t="e">
        <f t="shared" si="0"/>
        <v>#DIV/0!</v>
      </c>
      <c r="F27" s="5">
        <v>30</v>
      </c>
      <c r="G27" s="5">
        <f t="shared" si="1"/>
        <v>0</v>
      </c>
      <c r="K27" t="s">
        <v>56</v>
      </c>
      <c r="L27">
        <v>3</v>
      </c>
    </row>
    <row r="28" spans="1:12" ht="14.25">
      <c r="A28" s="13">
        <v>22</v>
      </c>
      <c r="B28" s="52" t="s">
        <v>95</v>
      </c>
      <c r="C28" s="113">
        <v>171</v>
      </c>
      <c r="D28" s="16">
        <v>10</v>
      </c>
      <c r="E28" s="2">
        <f t="shared" si="0"/>
        <v>0.05847953216374269</v>
      </c>
      <c r="F28" s="5">
        <v>5.74</v>
      </c>
      <c r="G28" s="5">
        <f t="shared" si="1"/>
        <v>57.400000000000006</v>
      </c>
      <c r="K28" t="s">
        <v>57</v>
      </c>
      <c r="L28">
        <v>7</v>
      </c>
    </row>
    <row r="29" spans="1:12" ht="14.25">
      <c r="A29" s="13">
        <v>74</v>
      </c>
      <c r="B29" s="52" t="s">
        <v>171</v>
      </c>
      <c r="C29" s="95">
        <v>58</v>
      </c>
      <c r="D29" s="16">
        <v>0</v>
      </c>
      <c r="E29" s="2">
        <f t="shared" si="0"/>
        <v>0</v>
      </c>
      <c r="F29" s="56">
        <v>15.195</v>
      </c>
      <c r="G29" s="5">
        <f t="shared" si="1"/>
        <v>0</v>
      </c>
      <c r="K29" t="s">
        <v>157</v>
      </c>
      <c r="L29">
        <v>160</v>
      </c>
    </row>
    <row r="30" spans="1:12" ht="14.25">
      <c r="A30" s="13">
        <v>7</v>
      </c>
      <c r="B30" s="52" t="s">
        <v>96</v>
      </c>
      <c r="C30" s="95">
        <v>311</v>
      </c>
      <c r="D30" s="17">
        <v>37</v>
      </c>
      <c r="E30" s="2">
        <f t="shared" si="0"/>
        <v>0.1189710610932476</v>
      </c>
      <c r="F30" s="5">
        <v>3.529</v>
      </c>
      <c r="G30" s="5">
        <f t="shared" si="1"/>
        <v>130.573</v>
      </c>
      <c r="K30" t="s">
        <v>158</v>
      </c>
      <c r="L30">
        <v>14</v>
      </c>
    </row>
    <row r="31" spans="1:12" ht="14.25">
      <c r="A31" s="13">
        <v>18</v>
      </c>
      <c r="B31" s="52" t="s">
        <v>97</v>
      </c>
      <c r="C31" s="95">
        <v>62</v>
      </c>
      <c r="D31" s="16">
        <v>5</v>
      </c>
      <c r="E31" s="2">
        <f t="shared" si="0"/>
        <v>0.08064516129032258</v>
      </c>
      <c r="F31" s="5">
        <v>14.013</v>
      </c>
      <c r="G31" s="5">
        <f t="shared" si="1"/>
        <v>70.065</v>
      </c>
      <c r="K31" t="s">
        <v>159</v>
      </c>
      <c r="L31">
        <v>2</v>
      </c>
    </row>
    <row r="32" spans="1:12" ht="14.25">
      <c r="A32" s="13">
        <v>28</v>
      </c>
      <c r="B32" s="52" t="s">
        <v>98</v>
      </c>
      <c r="C32" s="95">
        <v>26</v>
      </c>
      <c r="D32" s="16">
        <v>1</v>
      </c>
      <c r="E32" s="2">
        <f t="shared" si="0"/>
        <v>0.038461538461538464</v>
      </c>
      <c r="F32" s="5">
        <v>30</v>
      </c>
      <c r="G32" s="5">
        <f t="shared" si="1"/>
        <v>30</v>
      </c>
      <c r="K32" t="s">
        <v>60</v>
      </c>
      <c r="L32">
        <v>12</v>
      </c>
    </row>
    <row r="33" spans="1:12" ht="14.25">
      <c r="A33" s="13">
        <v>29</v>
      </c>
      <c r="B33" s="52" t="s">
        <v>167</v>
      </c>
      <c r="C33" s="113">
        <v>77</v>
      </c>
      <c r="D33" s="16">
        <v>2</v>
      </c>
      <c r="E33" s="2">
        <f t="shared" si="0"/>
        <v>0.025974025974025976</v>
      </c>
      <c r="F33" s="5">
        <v>12.156</v>
      </c>
      <c r="G33" s="5">
        <f t="shared" si="1"/>
        <v>24.312</v>
      </c>
      <c r="K33" t="s">
        <v>148</v>
      </c>
      <c r="L33">
        <v>15</v>
      </c>
    </row>
    <row r="34" spans="1:12" ht="14.25">
      <c r="A34" s="13">
        <v>9</v>
      </c>
      <c r="B34" s="52" t="s">
        <v>99</v>
      </c>
      <c r="C34" s="95">
        <v>27</v>
      </c>
      <c r="D34" s="17">
        <v>4</v>
      </c>
      <c r="E34" s="2">
        <f t="shared" si="0"/>
        <v>0.14814814814814814</v>
      </c>
      <c r="F34" s="5">
        <v>30</v>
      </c>
      <c r="G34" s="5">
        <f t="shared" si="1"/>
        <v>120</v>
      </c>
      <c r="K34" t="s">
        <v>435</v>
      </c>
      <c r="L34">
        <v>1</v>
      </c>
    </row>
    <row r="35" spans="1:12" ht="14.25">
      <c r="A35" s="13">
        <v>80</v>
      </c>
      <c r="B35" s="52" t="s">
        <v>100</v>
      </c>
      <c r="C35" s="113">
        <v>185</v>
      </c>
      <c r="D35" s="16">
        <v>0</v>
      </c>
      <c r="E35" s="2">
        <f t="shared" si="0"/>
        <v>0</v>
      </c>
      <c r="F35" s="5">
        <v>5.299</v>
      </c>
      <c r="G35" s="5">
        <f t="shared" si="1"/>
        <v>0</v>
      </c>
      <c r="K35" t="s">
        <v>150</v>
      </c>
      <c r="L35">
        <v>14</v>
      </c>
    </row>
    <row r="36" spans="1:12" ht="14.25">
      <c r="A36" s="13">
        <v>57</v>
      </c>
      <c r="B36" s="52" t="s">
        <v>101</v>
      </c>
      <c r="C36" s="95">
        <v>25</v>
      </c>
      <c r="D36" s="16">
        <v>0</v>
      </c>
      <c r="E36" s="2">
        <f t="shared" si="0"/>
        <v>0</v>
      </c>
      <c r="F36" s="5">
        <v>30</v>
      </c>
      <c r="G36" s="5">
        <f t="shared" si="1"/>
        <v>0</v>
      </c>
      <c r="K36" t="s">
        <v>77</v>
      </c>
      <c r="L36">
        <v>10</v>
      </c>
    </row>
    <row r="37" spans="1:12" ht="14.25">
      <c r="A37" s="13">
        <v>78</v>
      </c>
      <c r="B37" s="52" t="s">
        <v>102</v>
      </c>
      <c r="C37" s="95">
        <v>68</v>
      </c>
      <c r="D37" s="16">
        <v>0</v>
      </c>
      <c r="E37" s="2">
        <f t="shared" si="0"/>
        <v>0</v>
      </c>
      <c r="F37" s="5">
        <v>13.013</v>
      </c>
      <c r="G37" s="5">
        <f t="shared" si="1"/>
        <v>0</v>
      </c>
      <c r="K37" t="s">
        <v>437</v>
      </c>
      <c r="L37">
        <v>1</v>
      </c>
    </row>
    <row r="38" spans="1:12" ht="14.25">
      <c r="A38" s="13">
        <v>61</v>
      </c>
      <c r="B38" s="52" t="s">
        <v>103</v>
      </c>
      <c r="C38" s="95">
        <v>30</v>
      </c>
      <c r="D38" s="16">
        <v>0</v>
      </c>
      <c r="E38" s="2">
        <f t="shared" si="0"/>
        <v>0</v>
      </c>
      <c r="F38" s="5">
        <v>29.467</v>
      </c>
      <c r="G38" s="5">
        <f t="shared" si="1"/>
        <v>0</v>
      </c>
      <c r="K38" t="s">
        <v>438</v>
      </c>
      <c r="L38">
        <v>2</v>
      </c>
    </row>
    <row r="39" spans="1:12" ht="14.25">
      <c r="A39" s="13">
        <v>43</v>
      </c>
      <c r="B39" s="52" t="s">
        <v>104</v>
      </c>
      <c r="C39" s="95">
        <v>120</v>
      </c>
      <c r="D39" s="16">
        <v>1</v>
      </c>
      <c r="E39" s="2">
        <f t="shared" si="0"/>
        <v>0.008333333333333333</v>
      </c>
      <c r="F39" s="5">
        <v>7.513</v>
      </c>
      <c r="G39" s="5">
        <f t="shared" si="1"/>
        <v>7.513</v>
      </c>
      <c r="K39" t="s">
        <v>439</v>
      </c>
      <c r="L39">
        <v>1</v>
      </c>
    </row>
    <row r="40" spans="1:12" ht="14.25">
      <c r="A40" s="13">
        <v>34</v>
      </c>
      <c r="B40" s="52" t="s">
        <v>105</v>
      </c>
      <c r="C40" s="95">
        <v>130</v>
      </c>
      <c r="D40" s="16">
        <v>3</v>
      </c>
      <c r="E40" s="2">
        <f t="shared" si="0"/>
        <v>0.023076923076923078</v>
      </c>
      <c r="F40" s="5">
        <v>7.013</v>
      </c>
      <c r="G40" s="5">
        <f t="shared" si="1"/>
        <v>21.039</v>
      </c>
      <c r="K40" t="s">
        <v>440</v>
      </c>
      <c r="L40">
        <v>10</v>
      </c>
    </row>
    <row r="41" spans="1:12" ht="14.25">
      <c r="A41" s="13">
        <v>49</v>
      </c>
      <c r="B41" s="52" t="s">
        <v>106</v>
      </c>
      <c r="C41" s="95">
        <v>20</v>
      </c>
      <c r="D41" s="16">
        <v>0</v>
      </c>
      <c r="E41" s="2">
        <f aca="true" t="shared" si="2" ref="E41:E72">+D41/C41</f>
        <v>0</v>
      </c>
      <c r="F41" s="5">
        <v>30</v>
      </c>
      <c r="G41" s="5">
        <f aca="true" t="shared" si="3" ref="G41:G72">+F41*D41</f>
        <v>0</v>
      </c>
      <c r="K41" t="s">
        <v>441</v>
      </c>
      <c r="L41">
        <v>1</v>
      </c>
    </row>
    <row r="42" spans="1:12" ht="14.25">
      <c r="A42" s="13">
        <v>50</v>
      </c>
      <c r="B42" s="52" t="s">
        <v>107</v>
      </c>
      <c r="C42" s="95">
        <v>20</v>
      </c>
      <c r="D42" s="16">
        <v>0</v>
      </c>
      <c r="E42" s="2">
        <f t="shared" si="2"/>
        <v>0</v>
      </c>
      <c r="F42" s="5">
        <v>30</v>
      </c>
      <c r="G42" s="5">
        <f t="shared" si="3"/>
        <v>0</v>
      </c>
      <c r="K42" t="s">
        <v>442</v>
      </c>
      <c r="L42">
        <v>1</v>
      </c>
    </row>
    <row r="43" spans="1:12" ht="14.25">
      <c r="A43" s="13">
        <v>30</v>
      </c>
      <c r="B43" s="52" t="s">
        <v>108</v>
      </c>
      <c r="C43" s="95">
        <v>111</v>
      </c>
      <c r="D43" s="16">
        <v>3</v>
      </c>
      <c r="E43" s="2">
        <f t="shared" si="2"/>
        <v>0.02702702702702703</v>
      </c>
      <c r="F43" s="5">
        <v>8.104</v>
      </c>
      <c r="G43" s="5">
        <f t="shared" si="3"/>
        <v>24.311999999999998</v>
      </c>
      <c r="K43" t="s">
        <v>443</v>
      </c>
      <c r="L43">
        <v>3</v>
      </c>
    </row>
    <row r="44" spans="1:12" ht="14.25">
      <c r="A44" s="13">
        <v>16</v>
      </c>
      <c r="B44" s="52" t="s">
        <v>109</v>
      </c>
      <c r="C44" s="95">
        <v>89</v>
      </c>
      <c r="D44" s="16">
        <v>7</v>
      </c>
      <c r="E44" s="2">
        <f t="shared" si="2"/>
        <v>0.07865168539325842</v>
      </c>
      <c r="F44" s="5">
        <v>10.189</v>
      </c>
      <c r="G44" s="5">
        <f t="shared" si="3"/>
        <v>71.32300000000001</v>
      </c>
      <c r="K44" t="s">
        <v>444</v>
      </c>
      <c r="L44">
        <v>1</v>
      </c>
    </row>
    <row r="45" spans="1:12" ht="14.25">
      <c r="A45" s="13">
        <v>2</v>
      </c>
      <c r="B45" s="52" t="s">
        <v>172</v>
      </c>
      <c r="C45" s="113">
        <v>734</v>
      </c>
      <c r="D45" s="16">
        <v>160</v>
      </c>
      <c r="E45" s="2">
        <f t="shared" si="2"/>
        <v>0.21798365122615804</v>
      </c>
      <c r="F45" s="5">
        <v>2.081</v>
      </c>
      <c r="G45" s="5">
        <f t="shared" si="3"/>
        <v>332.96</v>
      </c>
      <c r="K45" t="s">
        <v>445</v>
      </c>
      <c r="L45">
        <v>1</v>
      </c>
    </row>
    <row r="46" spans="1:12" ht="14.25">
      <c r="A46" s="13">
        <v>3</v>
      </c>
      <c r="B46" s="52" t="s">
        <v>110</v>
      </c>
      <c r="C46" s="95">
        <v>39</v>
      </c>
      <c r="D46" s="16">
        <v>14</v>
      </c>
      <c r="E46" s="2">
        <f t="shared" si="2"/>
        <v>0.358974358974359</v>
      </c>
      <c r="F46" s="5">
        <v>23.299</v>
      </c>
      <c r="G46" s="5">
        <f t="shared" si="3"/>
        <v>326.186</v>
      </c>
      <c r="K46" t="s">
        <v>446</v>
      </c>
      <c r="L46">
        <v>5</v>
      </c>
    </row>
    <row r="47" spans="1:12" ht="14.25">
      <c r="A47" s="13">
        <v>77</v>
      </c>
      <c r="B47" s="52" t="s">
        <v>173</v>
      </c>
      <c r="C47" s="113">
        <v>67</v>
      </c>
      <c r="D47" s="16">
        <v>0</v>
      </c>
      <c r="E47" s="2">
        <f t="shared" si="2"/>
        <v>0</v>
      </c>
      <c r="F47" s="5">
        <v>13.013</v>
      </c>
      <c r="G47" s="5">
        <f t="shared" si="3"/>
        <v>0</v>
      </c>
      <c r="K47" t="s">
        <v>447</v>
      </c>
      <c r="L47">
        <v>1</v>
      </c>
    </row>
    <row r="48" spans="1:12" ht="14.25">
      <c r="A48" s="13">
        <v>8</v>
      </c>
      <c r="B48" s="52" t="s">
        <v>112</v>
      </c>
      <c r="C48" s="95">
        <v>115</v>
      </c>
      <c r="D48" s="16">
        <v>15</v>
      </c>
      <c r="E48" s="2">
        <f t="shared" si="2"/>
        <v>0.13043478260869565</v>
      </c>
      <c r="F48" s="5">
        <v>8.104</v>
      </c>
      <c r="G48" s="5">
        <f t="shared" si="3"/>
        <v>121.55999999999999</v>
      </c>
      <c r="K48" t="s">
        <v>436</v>
      </c>
      <c r="L48">
        <v>1</v>
      </c>
    </row>
    <row r="49" spans="1:12" ht="14.25">
      <c r="A49" s="13">
        <v>64</v>
      </c>
      <c r="B49" s="52" t="s">
        <v>6</v>
      </c>
      <c r="C49" s="113">
        <v>33</v>
      </c>
      <c r="D49" s="16">
        <v>0</v>
      </c>
      <c r="E49" s="2">
        <f t="shared" si="2"/>
        <v>0</v>
      </c>
      <c r="F49" s="5">
        <v>29.467</v>
      </c>
      <c r="G49" s="5">
        <f t="shared" si="3"/>
        <v>0</v>
      </c>
      <c r="K49" t="s">
        <v>62</v>
      </c>
      <c r="L49">
        <v>3</v>
      </c>
    </row>
    <row r="50" spans="1:12" ht="14.25">
      <c r="A50" s="13">
        <v>51</v>
      </c>
      <c r="B50" s="52" t="s">
        <v>83</v>
      </c>
      <c r="C50" s="95">
        <v>20</v>
      </c>
      <c r="D50" s="16">
        <v>0</v>
      </c>
      <c r="E50" s="2">
        <f t="shared" si="2"/>
        <v>0</v>
      </c>
      <c r="F50" s="5">
        <v>30</v>
      </c>
      <c r="G50" s="5">
        <f t="shared" si="3"/>
        <v>0</v>
      </c>
      <c r="K50" t="s">
        <v>206</v>
      </c>
      <c r="L50">
        <v>33</v>
      </c>
    </row>
    <row r="51" spans="1:12" ht="14.25">
      <c r="A51" s="13">
        <v>69</v>
      </c>
      <c r="B51" s="52" t="s">
        <v>229</v>
      </c>
      <c r="C51" s="95">
        <v>45</v>
      </c>
      <c r="D51" s="16">
        <v>0</v>
      </c>
      <c r="E51" s="2">
        <f t="shared" si="2"/>
        <v>0</v>
      </c>
      <c r="F51" s="5">
        <v>18.346</v>
      </c>
      <c r="G51" s="5">
        <f t="shared" si="3"/>
        <v>0</v>
      </c>
      <c r="K51" t="s">
        <v>160</v>
      </c>
      <c r="L51">
        <v>2</v>
      </c>
    </row>
    <row r="52" spans="1:12" ht="14.25">
      <c r="A52" s="13">
        <v>71</v>
      </c>
      <c r="B52" s="52" t="s">
        <v>113</v>
      </c>
      <c r="C52" s="113">
        <v>48</v>
      </c>
      <c r="D52" s="16">
        <v>0</v>
      </c>
      <c r="E52" s="2">
        <f t="shared" si="2"/>
        <v>0</v>
      </c>
      <c r="F52" s="5">
        <v>18.346</v>
      </c>
      <c r="G52" s="5">
        <f t="shared" si="3"/>
        <v>0</v>
      </c>
      <c r="K52" t="s">
        <v>190</v>
      </c>
      <c r="L52">
        <v>2</v>
      </c>
    </row>
    <row r="53" spans="1:12" ht="14.25">
      <c r="A53" s="13">
        <v>19</v>
      </c>
      <c r="B53" s="52" t="s">
        <v>114</v>
      </c>
      <c r="C53" s="95">
        <v>167</v>
      </c>
      <c r="D53" s="16">
        <v>12</v>
      </c>
      <c r="E53" s="2">
        <f t="shared" si="2"/>
        <v>0.0718562874251497</v>
      </c>
      <c r="F53" s="5">
        <v>5.74</v>
      </c>
      <c r="G53" s="5">
        <f t="shared" si="3"/>
        <v>68.88</v>
      </c>
      <c r="K53" t="s">
        <v>64</v>
      </c>
      <c r="L53">
        <v>5</v>
      </c>
    </row>
    <row r="54" spans="1:12" ht="14.25">
      <c r="A54" s="13">
        <v>52</v>
      </c>
      <c r="B54" s="52" t="s">
        <v>116</v>
      </c>
      <c r="C54" s="95">
        <v>20</v>
      </c>
      <c r="D54" s="16">
        <v>0</v>
      </c>
      <c r="E54" s="2">
        <f t="shared" si="2"/>
        <v>0</v>
      </c>
      <c r="F54" s="5">
        <v>30</v>
      </c>
      <c r="G54" s="5">
        <f t="shared" si="3"/>
        <v>0</v>
      </c>
      <c r="K54" t="s">
        <v>199</v>
      </c>
      <c r="L54">
        <v>4</v>
      </c>
    </row>
    <row r="55" spans="1:12" ht="14.25">
      <c r="A55" s="13">
        <v>53</v>
      </c>
      <c r="B55" s="52" t="s">
        <v>117</v>
      </c>
      <c r="C55" s="95">
        <v>20</v>
      </c>
      <c r="D55" s="16">
        <v>0</v>
      </c>
      <c r="E55" s="2">
        <f t="shared" si="2"/>
        <v>0</v>
      </c>
      <c r="F55" s="5">
        <v>30</v>
      </c>
      <c r="G55" s="5">
        <f t="shared" si="3"/>
        <v>0</v>
      </c>
      <c r="K55" t="s">
        <v>168</v>
      </c>
      <c r="L55">
        <v>1</v>
      </c>
    </row>
    <row r="56" spans="1:12" ht="14.25">
      <c r="A56" s="13">
        <v>70</v>
      </c>
      <c r="B56" s="52" t="s">
        <v>334</v>
      </c>
      <c r="C56" s="95">
        <v>45</v>
      </c>
      <c r="D56" s="16">
        <v>0</v>
      </c>
      <c r="E56" s="2">
        <f t="shared" si="2"/>
        <v>0</v>
      </c>
      <c r="F56" s="5">
        <v>18.346</v>
      </c>
      <c r="G56" s="5">
        <f t="shared" si="3"/>
        <v>0</v>
      </c>
      <c r="K56" t="s">
        <v>65</v>
      </c>
      <c r="L56">
        <v>7</v>
      </c>
    </row>
    <row r="57" spans="1:12" ht="14.25">
      <c r="A57" s="13">
        <v>32</v>
      </c>
      <c r="B57" s="52" t="s">
        <v>119</v>
      </c>
      <c r="C57" s="113">
        <v>598</v>
      </c>
      <c r="D57" s="16">
        <v>10</v>
      </c>
      <c r="E57" s="2">
        <f t="shared" si="2"/>
        <v>0.016722408026755852</v>
      </c>
      <c r="F57" s="5">
        <v>2.335</v>
      </c>
      <c r="G57" s="5">
        <f t="shared" si="3"/>
        <v>23.35</v>
      </c>
      <c r="K57" t="s">
        <v>151</v>
      </c>
      <c r="L57">
        <v>3</v>
      </c>
    </row>
    <row r="58" spans="1:12" ht="14.25">
      <c r="A58" s="13">
        <v>15</v>
      </c>
      <c r="B58" s="52" t="s">
        <v>120</v>
      </c>
      <c r="C58" s="95">
        <v>175</v>
      </c>
      <c r="D58" s="16">
        <v>14</v>
      </c>
      <c r="E58" s="2">
        <f t="shared" si="2"/>
        <v>0.08</v>
      </c>
      <c r="F58" s="5">
        <v>5.47</v>
      </c>
      <c r="G58" s="5">
        <f t="shared" si="3"/>
        <v>76.58</v>
      </c>
      <c r="K58" t="s">
        <v>191</v>
      </c>
      <c r="L58">
        <v>2</v>
      </c>
    </row>
    <row r="59" spans="1:12" ht="14.25">
      <c r="A59" s="13">
        <v>26</v>
      </c>
      <c r="B59" s="52" t="s">
        <v>121</v>
      </c>
      <c r="C59" s="95">
        <v>87</v>
      </c>
      <c r="D59" s="16">
        <v>3</v>
      </c>
      <c r="E59" s="2">
        <f t="shared" si="2"/>
        <v>0.034482758620689655</v>
      </c>
      <c r="F59" s="5">
        <v>10.189</v>
      </c>
      <c r="G59" s="5">
        <f t="shared" si="3"/>
        <v>30.567</v>
      </c>
      <c r="K59" t="s">
        <v>75</v>
      </c>
      <c r="L59">
        <v>9</v>
      </c>
    </row>
    <row r="60" spans="1:12" ht="14.25">
      <c r="A60" s="13">
        <v>4</v>
      </c>
      <c r="B60" s="52" t="s">
        <v>183</v>
      </c>
      <c r="C60" s="95">
        <v>101</v>
      </c>
      <c r="D60" s="16">
        <v>33</v>
      </c>
      <c r="E60" s="2">
        <f t="shared" si="2"/>
        <v>0.32673267326732675</v>
      </c>
      <c r="F60" s="5">
        <v>8.813</v>
      </c>
      <c r="G60" s="5">
        <f t="shared" si="3"/>
        <v>290.829</v>
      </c>
      <c r="K60" t="s">
        <v>66</v>
      </c>
      <c r="L60">
        <v>8</v>
      </c>
    </row>
    <row r="61" spans="1:12" ht="14.25">
      <c r="A61" s="13">
        <v>58</v>
      </c>
      <c r="B61" s="52" t="s">
        <v>122</v>
      </c>
      <c r="C61" s="95">
        <v>25</v>
      </c>
      <c r="D61" s="16">
        <v>0</v>
      </c>
      <c r="E61" s="2">
        <f t="shared" si="2"/>
        <v>0</v>
      </c>
      <c r="F61" s="5">
        <v>30</v>
      </c>
      <c r="G61" s="5">
        <f t="shared" si="3"/>
        <v>0</v>
      </c>
      <c r="K61" t="s">
        <v>67</v>
      </c>
      <c r="L61">
        <v>1</v>
      </c>
    </row>
    <row r="62" spans="1:12" ht="14.25">
      <c r="A62" s="13">
        <v>25</v>
      </c>
      <c r="B62" s="52" t="s">
        <v>270</v>
      </c>
      <c r="C62" s="95">
        <v>46</v>
      </c>
      <c r="D62" s="16">
        <v>2</v>
      </c>
      <c r="E62" s="2">
        <f t="shared" si="2"/>
        <v>0.043478260869565216</v>
      </c>
      <c r="F62" s="5">
        <v>18.346</v>
      </c>
      <c r="G62" s="5">
        <f t="shared" si="3"/>
        <v>36.692</v>
      </c>
      <c r="K62" t="s">
        <v>193</v>
      </c>
      <c r="L62">
        <v>2</v>
      </c>
    </row>
    <row r="63" spans="1:12" ht="14.25">
      <c r="A63" s="13">
        <v>31</v>
      </c>
      <c r="B63" s="52" t="s">
        <v>124</v>
      </c>
      <c r="C63" s="113">
        <v>215</v>
      </c>
      <c r="D63" s="16">
        <v>5</v>
      </c>
      <c r="E63" s="2">
        <f t="shared" si="2"/>
        <v>0.023255813953488372</v>
      </c>
      <c r="F63" s="5">
        <v>4.727</v>
      </c>
      <c r="G63" s="5">
        <f t="shared" si="3"/>
        <v>23.635</v>
      </c>
      <c r="K63" t="s">
        <v>68</v>
      </c>
      <c r="L63">
        <v>3</v>
      </c>
    </row>
    <row r="64" spans="1:12" ht="14.25">
      <c r="A64" s="13">
        <v>38</v>
      </c>
      <c r="B64" s="52" t="s">
        <v>155</v>
      </c>
      <c r="C64" s="95">
        <v>366</v>
      </c>
      <c r="D64" s="16">
        <v>4</v>
      </c>
      <c r="E64" s="2">
        <f t="shared" si="2"/>
        <v>0.01092896174863388</v>
      </c>
      <c r="F64" s="5">
        <v>3.18</v>
      </c>
      <c r="G64" s="5">
        <f t="shared" si="3"/>
        <v>12.72</v>
      </c>
      <c r="K64" t="s">
        <v>70</v>
      </c>
      <c r="L64">
        <v>11</v>
      </c>
    </row>
    <row r="65" spans="1:12" ht="14.25">
      <c r="A65" s="13">
        <v>10</v>
      </c>
      <c r="B65" s="52" t="s">
        <v>125</v>
      </c>
      <c r="C65" s="95">
        <v>52</v>
      </c>
      <c r="D65" s="16">
        <v>7</v>
      </c>
      <c r="E65" s="2">
        <f t="shared" si="2"/>
        <v>0.1346153846153846</v>
      </c>
      <c r="F65" s="5">
        <v>16.613</v>
      </c>
      <c r="G65" s="5">
        <f t="shared" si="3"/>
        <v>116.291</v>
      </c>
      <c r="K65" t="s">
        <v>163</v>
      </c>
      <c r="L65">
        <v>67</v>
      </c>
    </row>
    <row r="66" spans="1:12" ht="14.25">
      <c r="A66" s="13">
        <v>54</v>
      </c>
      <c r="B66" s="52" t="s">
        <v>230</v>
      </c>
      <c r="C66" s="95">
        <v>20</v>
      </c>
      <c r="D66" s="16">
        <v>0</v>
      </c>
      <c r="E66" s="2">
        <f t="shared" si="2"/>
        <v>0</v>
      </c>
      <c r="F66" s="5">
        <v>30</v>
      </c>
      <c r="G66" s="5">
        <f t="shared" si="3"/>
        <v>0</v>
      </c>
      <c r="K66" t="s">
        <v>71</v>
      </c>
      <c r="L66">
        <v>48</v>
      </c>
    </row>
    <row r="67" spans="1:12" ht="14.25">
      <c r="A67" s="13">
        <v>37</v>
      </c>
      <c r="B67" s="52" t="s">
        <v>126</v>
      </c>
      <c r="C67" s="95">
        <v>237</v>
      </c>
      <c r="D67" s="16">
        <v>3</v>
      </c>
      <c r="E67" s="2">
        <f t="shared" si="2"/>
        <v>0.012658227848101266</v>
      </c>
      <c r="F67" s="5">
        <v>4.404</v>
      </c>
      <c r="G67" s="5">
        <f t="shared" si="3"/>
        <v>13.212</v>
      </c>
      <c r="K67" t="s">
        <v>164</v>
      </c>
      <c r="L67">
        <v>1</v>
      </c>
    </row>
    <row r="68" spans="1:12" ht="14.25">
      <c r="A68" s="13">
        <v>56</v>
      </c>
      <c r="B68" s="52" t="s">
        <v>231</v>
      </c>
      <c r="C68" s="95">
        <v>24</v>
      </c>
      <c r="D68" s="16">
        <v>0</v>
      </c>
      <c r="E68" s="2">
        <f t="shared" si="2"/>
        <v>0</v>
      </c>
      <c r="F68" s="5">
        <v>30</v>
      </c>
      <c r="G68" s="5">
        <f t="shared" si="3"/>
        <v>0</v>
      </c>
      <c r="K68" t="s">
        <v>211</v>
      </c>
      <c r="L68">
        <v>1</v>
      </c>
    </row>
    <row r="69" spans="1:12" ht="13.5" customHeight="1">
      <c r="A69" s="13">
        <v>44</v>
      </c>
      <c r="B69" s="52" t="s">
        <v>30</v>
      </c>
      <c r="C69" s="113">
        <v>342</v>
      </c>
      <c r="D69" s="16">
        <v>2</v>
      </c>
      <c r="E69" s="2">
        <f t="shared" si="2"/>
        <v>0.005847953216374269</v>
      </c>
      <c r="F69" s="5">
        <v>3.307</v>
      </c>
      <c r="G69" s="5">
        <f t="shared" si="3"/>
        <v>6.614</v>
      </c>
      <c r="K69" t="s">
        <v>72</v>
      </c>
      <c r="L69">
        <v>21</v>
      </c>
    </row>
    <row r="70" spans="1:12" ht="14.25">
      <c r="A70" s="13">
        <v>67</v>
      </c>
      <c r="B70" s="52" t="s">
        <v>232</v>
      </c>
      <c r="C70" s="95">
        <v>40</v>
      </c>
      <c r="D70" s="17">
        <v>0</v>
      </c>
      <c r="E70" s="2">
        <f t="shared" si="2"/>
        <v>0</v>
      </c>
      <c r="F70" s="5">
        <v>20.513</v>
      </c>
      <c r="G70" s="5">
        <f t="shared" si="3"/>
        <v>0</v>
      </c>
      <c r="K70" t="s">
        <v>7</v>
      </c>
      <c r="L70">
        <v>3</v>
      </c>
    </row>
    <row r="71" spans="1:12" ht="14.25">
      <c r="A71" s="13">
        <v>17</v>
      </c>
      <c r="B71" s="52" t="s">
        <v>127</v>
      </c>
      <c r="C71" s="95">
        <v>102</v>
      </c>
      <c r="D71" s="17">
        <v>8</v>
      </c>
      <c r="E71" s="2">
        <f t="shared" si="2"/>
        <v>0.0784313725490196</v>
      </c>
      <c r="F71" s="5">
        <v>8.813</v>
      </c>
      <c r="G71" s="5">
        <f t="shared" si="3"/>
        <v>70.504</v>
      </c>
      <c r="K71" t="s">
        <v>19</v>
      </c>
      <c r="L71">
        <v>3</v>
      </c>
    </row>
    <row r="72" spans="1:12" ht="14.25">
      <c r="A72" s="13">
        <v>62</v>
      </c>
      <c r="B72" s="52" t="s">
        <v>26</v>
      </c>
      <c r="C72" s="95">
        <v>30</v>
      </c>
      <c r="D72" s="16">
        <v>0</v>
      </c>
      <c r="E72" s="2">
        <f t="shared" si="2"/>
        <v>0</v>
      </c>
      <c r="F72" s="5">
        <v>29.467</v>
      </c>
      <c r="G72" s="5">
        <f t="shared" si="3"/>
        <v>0</v>
      </c>
      <c r="K72" t="s">
        <v>252</v>
      </c>
      <c r="L72">
        <v>3</v>
      </c>
    </row>
    <row r="73" spans="1:12" ht="14.25">
      <c r="A73" s="13">
        <v>40</v>
      </c>
      <c r="B73" s="52" t="s">
        <v>128</v>
      </c>
      <c r="C73" s="95">
        <v>80</v>
      </c>
      <c r="D73" s="16">
        <v>1</v>
      </c>
      <c r="E73" s="2">
        <f aca="true" t="shared" si="4" ref="E73:E90">+D73/C73</f>
        <v>0.0125</v>
      </c>
      <c r="F73" s="5">
        <v>10.763</v>
      </c>
      <c r="G73" s="5">
        <f aca="true" t="shared" si="5" ref="G73:G90">+F73*D73</f>
        <v>10.763</v>
      </c>
      <c r="K73" t="s">
        <v>73</v>
      </c>
      <c r="L73">
        <v>3</v>
      </c>
    </row>
    <row r="74" spans="1:12" ht="14.25">
      <c r="A74" s="13">
        <v>68</v>
      </c>
      <c r="B74" s="52" t="s">
        <v>129</v>
      </c>
      <c r="C74" s="95">
        <v>44</v>
      </c>
      <c r="D74" s="16">
        <v>0</v>
      </c>
      <c r="E74" s="2">
        <f t="shared" si="4"/>
        <v>0</v>
      </c>
      <c r="F74" s="5">
        <v>20.513</v>
      </c>
      <c r="G74" s="5">
        <f t="shared" si="5"/>
        <v>0</v>
      </c>
      <c r="K74" t="s">
        <v>342</v>
      </c>
      <c r="L74">
        <v>1</v>
      </c>
    </row>
    <row r="75" spans="1:12" ht="14.25">
      <c r="A75" s="13">
        <v>75</v>
      </c>
      <c r="B75" s="52" t="s">
        <v>130</v>
      </c>
      <c r="C75" s="95">
        <v>63</v>
      </c>
      <c r="D75" s="16">
        <v>0</v>
      </c>
      <c r="E75" s="2">
        <f t="shared" si="4"/>
        <v>0</v>
      </c>
      <c r="F75" s="5">
        <v>14.013</v>
      </c>
      <c r="G75" s="5">
        <f t="shared" si="5"/>
        <v>0</v>
      </c>
      <c r="L75"/>
    </row>
    <row r="76" spans="1:12" ht="14.25">
      <c r="A76" s="13">
        <v>66</v>
      </c>
      <c r="B76" s="52" t="s">
        <v>131</v>
      </c>
      <c r="C76" s="95">
        <v>37</v>
      </c>
      <c r="D76" s="16">
        <v>0</v>
      </c>
      <c r="E76" s="2">
        <f t="shared" si="4"/>
        <v>0</v>
      </c>
      <c r="F76" s="5">
        <v>23.299</v>
      </c>
      <c r="G76" s="5">
        <f t="shared" si="5"/>
        <v>0</v>
      </c>
      <c r="L76"/>
    </row>
    <row r="77" spans="1:12" ht="14.25">
      <c r="A77" s="13">
        <v>45</v>
      </c>
      <c r="B77" s="52" t="s">
        <v>132</v>
      </c>
      <c r="C77" s="95">
        <v>363</v>
      </c>
      <c r="D77" s="16">
        <v>2</v>
      </c>
      <c r="E77" s="2">
        <f t="shared" si="4"/>
        <v>0.005509641873278237</v>
      </c>
      <c r="F77" s="5">
        <v>3.18</v>
      </c>
      <c r="G77" s="5">
        <f t="shared" si="5"/>
        <v>6.36</v>
      </c>
      <c r="K77" s="52"/>
      <c r="L77" s="63"/>
    </row>
    <row r="78" spans="1:12" ht="14.25">
      <c r="A78" s="13">
        <v>13</v>
      </c>
      <c r="B78" s="52" t="s">
        <v>133</v>
      </c>
      <c r="C78" s="95">
        <v>20</v>
      </c>
      <c r="D78" s="16">
        <v>3</v>
      </c>
      <c r="E78" s="2">
        <f t="shared" si="4"/>
        <v>0.15</v>
      </c>
      <c r="F78" s="5">
        <v>30</v>
      </c>
      <c r="G78" s="5">
        <f t="shared" si="5"/>
        <v>90</v>
      </c>
      <c r="K78" s="52"/>
      <c r="L78" s="63"/>
    </row>
    <row r="79" spans="1:12" ht="14.25">
      <c r="A79" s="13">
        <v>82</v>
      </c>
      <c r="B79" s="52" t="s">
        <v>134</v>
      </c>
      <c r="C79" s="95">
        <v>226</v>
      </c>
      <c r="D79" s="16">
        <v>0</v>
      </c>
      <c r="E79" s="2">
        <f t="shared" si="4"/>
        <v>0</v>
      </c>
      <c r="F79" s="5">
        <v>4.558</v>
      </c>
      <c r="G79" s="5">
        <f t="shared" si="5"/>
        <v>0</v>
      </c>
      <c r="K79" s="52"/>
      <c r="L79" s="63"/>
    </row>
    <row r="80" spans="1:12" ht="14.25">
      <c r="A80" s="13">
        <v>6</v>
      </c>
      <c r="B80" s="52" t="s">
        <v>135</v>
      </c>
      <c r="C80" s="95">
        <v>60</v>
      </c>
      <c r="D80" s="16">
        <v>11</v>
      </c>
      <c r="E80" s="2">
        <f t="shared" si="4"/>
        <v>0.18333333333333332</v>
      </c>
      <c r="F80" s="5">
        <v>14.013</v>
      </c>
      <c r="G80" s="5">
        <f t="shared" si="5"/>
        <v>154.143</v>
      </c>
      <c r="K80" s="52"/>
      <c r="L80" s="63"/>
    </row>
    <row r="81" spans="1:12" ht="14.25">
      <c r="A81" s="13">
        <v>55</v>
      </c>
      <c r="B81" s="52" t="s">
        <v>136</v>
      </c>
      <c r="C81" s="95">
        <v>20</v>
      </c>
      <c r="D81" s="16">
        <v>0</v>
      </c>
      <c r="E81" s="2">
        <f t="shared" si="4"/>
        <v>0</v>
      </c>
      <c r="F81" s="5">
        <v>30</v>
      </c>
      <c r="G81" s="5">
        <f t="shared" si="5"/>
        <v>0</v>
      </c>
      <c r="K81" s="52"/>
      <c r="L81" s="63"/>
    </row>
    <row r="82" spans="1:12" ht="14.25">
      <c r="A82" s="13">
        <v>5</v>
      </c>
      <c r="B82" s="52" t="s">
        <v>27</v>
      </c>
      <c r="C82" s="95">
        <v>176</v>
      </c>
      <c r="D82" s="15">
        <v>48</v>
      </c>
      <c r="E82" s="2">
        <f t="shared" si="4"/>
        <v>0.2727272727272727</v>
      </c>
      <c r="F82" s="5">
        <v>5.47</v>
      </c>
      <c r="G82" s="5">
        <f t="shared" si="5"/>
        <v>262.56</v>
      </c>
      <c r="K82" s="52"/>
      <c r="L82" s="63"/>
    </row>
    <row r="83" spans="1:12" ht="14.25">
      <c r="A83" s="13">
        <v>14</v>
      </c>
      <c r="B83" s="52" t="s">
        <v>137</v>
      </c>
      <c r="C83" s="95">
        <v>269</v>
      </c>
      <c r="D83" s="16">
        <v>21</v>
      </c>
      <c r="E83" s="2">
        <f t="shared" si="4"/>
        <v>0.07806691449814127</v>
      </c>
      <c r="F83" s="5">
        <v>4.013</v>
      </c>
      <c r="G83" s="5">
        <f t="shared" si="5"/>
        <v>84.273</v>
      </c>
      <c r="K83" s="52"/>
      <c r="L83" s="63"/>
    </row>
    <row r="84" spans="1:12" ht="14.25">
      <c r="A84" s="13">
        <v>36</v>
      </c>
      <c r="B84" s="52" t="s">
        <v>7</v>
      </c>
      <c r="C84" s="95">
        <v>214</v>
      </c>
      <c r="D84" s="16">
        <v>3</v>
      </c>
      <c r="E84" s="2">
        <f t="shared" si="4"/>
        <v>0.014018691588785047</v>
      </c>
      <c r="F84" s="5">
        <v>4.727</v>
      </c>
      <c r="G84" s="5">
        <f t="shared" si="5"/>
        <v>14.181000000000001</v>
      </c>
      <c r="K84" s="52"/>
      <c r="L84" s="63"/>
    </row>
    <row r="85" spans="1:12" ht="14.25">
      <c r="A85" s="13">
        <v>35</v>
      </c>
      <c r="B85" s="52" t="s">
        <v>19</v>
      </c>
      <c r="C85" s="95">
        <v>205</v>
      </c>
      <c r="D85" s="16">
        <v>3</v>
      </c>
      <c r="E85" s="2">
        <f t="shared" si="4"/>
        <v>0.014634146341463415</v>
      </c>
      <c r="F85" s="5">
        <v>4.913</v>
      </c>
      <c r="G85" s="5">
        <f t="shared" si="5"/>
        <v>14.739</v>
      </c>
      <c r="K85" s="52"/>
      <c r="L85" s="63"/>
    </row>
    <row r="86" spans="1:12" ht="14.25">
      <c r="A86" s="13">
        <v>23</v>
      </c>
      <c r="B86" s="52" t="s">
        <v>234</v>
      </c>
      <c r="C86" s="95">
        <v>60</v>
      </c>
      <c r="D86" s="16">
        <v>3</v>
      </c>
      <c r="E86" s="2">
        <f t="shared" si="4"/>
        <v>0.05</v>
      </c>
      <c r="F86" s="5">
        <v>14.013</v>
      </c>
      <c r="G86" s="5">
        <f t="shared" si="5"/>
        <v>42.039</v>
      </c>
      <c r="K86" s="52"/>
      <c r="L86" s="63"/>
    </row>
    <row r="87" spans="1:12" ht="14.25">
      <c r="A87" s="13">
        <v>73</v>
      </c>
      <c r="B87" s="52" t="s">
        <v>185</v>
      </c>
      <c r="C87" s="95">
        <v>56</v>
      </c>
      <c r="D87" s="16">
        <v>0</v>
      </c>
      <c r="E87" s="2">
        <f t="shared" si="4"/>
        <v>0</v>
      </c>
      <c r="F87" s="56">
        <v>15.195</v>
      </c>
      <c r="G87" s="5">
        <f t="shared" si="5"/>
        <v>0</v>
      </c>
      <c r="K87" s="52"/>
      <c r="L87" s="63"/>
    </row>
    <row r="88" spans="1:12" ht="14.25">
      <c r="A88" s="13">
        <v>39</v>
      </c>
      <c r="B88" s="52" t="s">
        <v>138</v>
      </c>
      <c r="C88" s="95">
        <v>300</v>
      </c>
      <c r="D88" s="16">
        <v>3</v>
      </c>
      <c r="E88" s="2">
        <f t="shared" si="4"/>
        <v>0.01</v>
      </c>
      <c r="F88" s="5">
        <v>3.613</v>
      </c>
      <c r="G88" s="5">
        <f t="shared" si="5"/>
        <v>10.839</v>
      </c>
      <c r="K88" s="52"/>
      <c r="L88" s="63"/>
    </row>
    <row r="89" spans="1:12" ht="14.25">
      <c r="A89" s="13">
        <v>41</v>
      </c>
      <c r="B89" s="52" t="s">
        <v>233</v>
      </c>
      <c r="C89" s="95">
        <v>85</v>
      </c>
      <c r="D89" s="16">
        <v>1</v>
      </c>
      <c r="E89" s="2">
        <f t="shared" si="4"/>
        <v>0.011764705882352941</v>
      </c>
      <c r="F89" s="5">
        <v>10.189</v>
      </c>
      <c r="G89" s="5">
        <f t="shared" si="5"/>
        <v>10.189</v>
      </c>
      <c r="K89" s="52"/>
      <c r="L89" s="63"/>
    </row>
    <row r="90" spans="1:12" ht="14.25">
      <c r="A90" s="13">
        <v>76</v>
      </c>
      <c r="B90" s="52" t="s">
        <v>139</v>
      </c>
      <c r="C90" s="95">
        <v>65</v>
      </c>
      <c r="D90" s="16">
        <v>0</v>
      </c>
      <c r="E90" s="2">
        <f t="shared" si="4"/>
        <v>0</v>
      </c>
      <c r="F90" s="5">
        <v>13.013</v>
      </c>
      <c r="G90" s="5">
        <f t="shared" si="5"/>
        <v>0</v>
      </c>
      <c r="K90" s="52"/>
      <c r="L90" s="63"/>
    </row>
    <row r="91" spans="3:11" ht="14.25">
      <c r="C91" s="23"/>
      <c r="E91" s="2"/>
      <c r="G91" s="5"/>
      <c r="K91" s="52"/>
    </row>
    <row r="92" spans="3:11" ht="14.25">
      <c r="C92" s="23"/>
      <c r="E92" s="2"/>
      <c r="G92" s="5"/>
      <c r="K92" s="52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goldsc</dc:creator>
  <cp:keywords/>
  <dc:description/>
  <cp:lastModifiedBy>Aphiwe Martins</cp:lastModifiedBy>
  <cp:lastPrinted>2011-08-18T10:00:43Z</cp:lastPrinted>
  <dcterms:created xsi:type="dcterms:W3CDTF">2003-02-10T11:34:30Z</dcterms:created>
  <dcterms:modified xsi:type="dcterms:W3CDTF">2012-11-30T13:39:02Z</dcterms:modified>
  <cp:category/>
  <cp:version/>
  <cp:contentType/>
  <cp:contentStatus/>
</cp:coreProperties>
</file>